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comments3.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26004"/>
  <workbookPr codeName="DieseArbeitsmappe" autoCompressPictures="0"/>
  <bookViews>
    <workbookView xWindow="0" yWindow="0" windowWidth="25600" windowHeight="16060" tabRatio="675"/>
  </bookViews>
  <sheets>
    <sheet name="Hauptblatt" sheetId="3" r:id="rId1"/>
    <sheet name="Partnerin" sheetId="21" r:id="rId2"/>
    <sheet name="Partner" sheetId="31" r:id="rId3"/>
    <sheet name="Kinder" sheetId="26" r:id="rId4"/>
    <sheet name="Wohnen" sheetId="33" r:id="rId5"/>
    <sheet name="Motorfahrzeug1" sheetId="34" r:id="rId6"/>
    <sheet name="Motorfahrzeug2" sheetId="35" r:id="rId7"/>
  </sheets>
  <definedNames>
    <definedName name="Auto1" localSheetId="6">#REF!</definedName>
    <definedName name="Auto1">#REF!</definedName>
    <definedName name="bmbmbmb">#REF!</definedName>
    <definedName name="bnbn" localSheetId="5">#REF!</definedName>
    <definedName name="bnbn" localSheetId="6">#REF!</definedName>
    <definedName name="bnbn" localSheetId="4">#REF!</definedName>
    <definedName name="bnbn">#REF!</definedName>
    <definedName name="cvcv" localSheetId="5">#REF!</definedName>
    <definedName name="cvcv" localSheetId="6">#REF!</definedName>
    <definedName name="cvcv" localSheetId="4">#REF!</definedName>
    <definedName name="cvcv">#REF!</definedName>
    <definedName name="_xlnm.Database" localSheetId="5">#REF!</definedName>
    <definedName name="_xlnm.Database" localSheetId="6">#REF!</definedName>
    <definedName name="_xlnm.Database" localSheetId="4">#REF!</definedName>
    <definedName name="_xlnm.Database">#REF!</definedName>
    <definedName name="_xlnm.Print_Area" localSheetId="0">Hauptblatt!$C$2:$N$102</definedName>
    <definedName name="_xlnm.Print_Area" localSheetId="3">Kinder!$C$2:$N$40</definedName>
    <definedName name="_xlnm.Print_Area" localSheetId="5">Motorfahrzeug1!$C$2:$N$32</definedName>
    <definedName name="_xlnm.Print_Area" localSheetId="6">Motorfahrzeug2!$C$2:$N$32</definedName>
    <definedName name="_xlnm.Print_Area" localSheetId="2">Partner!$C$2:$N$42</definedName>
    <definedName name="_xlnm.Print_Area" localSheetId="1">Partnerin!$B$2:$M$42</definedName>
    <definedName name="_xlnm.Print_Area" localSheetId="4">Wohnen!$C$2:$M$33</definedName>
    <definedName name="_xlnm.Print_Titles" localSheetId="0">Hauptblatt!$2:$3</definedName>
    <definedName name="_xlnm.Print_Titles" localSheetId="3">Kinder!$2:$3</definedName>
    <definedName name="_xlnm.Print_Titles" localSheetId="5">Motorfahrzeug1!$2:$3</definedName>
    <definedName name="_xlnm.Print_Titles" localSheetId="6">Motorfahrzeug2!$2:$3</definedName>
    <definedName name="_xlnm.Print_Titles" localSheetId="2">Partner!$2:$3</definedName>
    <definedName name="_xlnm.Print_Titles" localSheetId="1">Partnerin!$2:$3</definedName>
    <definedName name="_xlnm.Print_Titles" localSheetId="4">Wohnen!$2:$3</definedName>
    <definedName name="Motorfahrzeug">#REF!</definedName>
    <definedName name="Motorfahrzeug_2" localSheetId="6">#REF!</definedName>
    <definedName name="Motorfahrzeug_2">#REF!</definedName>
    <definedName name="Motorfahrzeug2" localSheetId="6">#REF!</definedName>
    <definedName name="Motorfahrzeug2">#REF!</definedName>
    <definedName name="ssss" localSheetId="5">#REF!</definedName>
    <definedName name="ssss" localSheetId="6">#REF!</definedName>
    <definedName name="ssss" localSheetId="4">#REF!</definedName>
    <definedName name="ssss">#REF!</definedName>
    <definedName name="Wohnen" localSheetId="5">#REF!</definedName>
    <definedName name="Wohnen" localSheetId="6">#REF!</definedName>
    <definedName name="Wohnen">#REF!</definedName>
    <definedName name="xxx" localSheetId="5">#REF!</definedName>
    <definedName name="xxx" localSheetId="6">#REF!</definedName>
    <definedName name="xxx" localSheetId="4">#REF!</definedName>
    <definedName name="xxx">#REF!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5" i="3" l="1"/>
  <c r="K6" i="3"/>
  <c r="H10" i="35"/>
  <c r="K10" i="35"/>
  <c r="H10" i="34"/>
  <c r="K10" i="34"/>
  <c r="K31" i="35"/>
  <c r="K31" i="34"/>
  <c r="J19" i="21"/>
  <c r="I19" i="21"/>
  <c r="K31" i="3"/>
  <c r="J31" i="3"/>
  <c r="K63" i="3"/>
  <c r="J63" i="3"/>
  <c r="K17" i="3"/>
  <c r="J17" i="3"/>
  <c r="H6" i="33"/>
  <c r="K6" i="33"/>
  <c r="H7" i="33"/>
  <c r="J7" i="33"/>
  <c r="J6" i="33"/>
  <c r="H8" i="33"/>
  <c r="J8" i="33"/>
  <c r="H9" i="33"/>
  <c r="J9" i="33"/>
  <c r="J10" i="33"/>
  <c r="J11" i="33"/>
  <c r="J12" i="33"/>
  <c r="J13" i="33"/>
  <c r="J14" i="33"/>
  <c r="J15" i="33"/>
  <c r="J16" i="33"/>
  <c r="J17" i="33"/>
  <c r="J18" i="33"/>
  <c r="J19" i="33"/>
  <c r="J20" i="33"/>
  <c r="J21" i="33"/>
  <c r="J22" i="33"/>
  <c r="J23" i="33"/>
  <c r="J24" i="33"/>
  <c r="J25" i="33"/>
  <c r="J26" i="33"/>
  <c r="J27" i="33"/>
  <c r="K8" i="33"/>
  <c r="K7" i="33"/>
  <c r="K9" i="33"/>
  <c r="K29" i="33"/>
  <c r="K30" i="33"/>
  <c r="K10" i="33"/>
  <c r="K11" i="33"/>
  <c r="K12" i="33"/>
  <c r="K13" i="33"/>
  <c r="K14" i="33"/>
  <c r="K15" i="33"/>
  <c r="K16" i="33"/>
  <c r="K17" i="33"/>
  <c r="K18" i="33"/>
  <c r="K19" i="33"/>
  <c r="K20" i="33"/>
  <c r="K21" i="33"/>
  <c r="K22" i="33"/>
  <c r="K23" i="33"/>
  <c r="K24" i="33"/>
  <c r="K25" i="33"/>
  <c r="K26" i="33"/>
  <c r="K31" i="33"/>
  <c r="K32" i="33"/>
  <c r="K39" i="26"/>
  <c r="K28" i="31"/>
  <c r="K32" i="31"/>
  <c r="K33" i="31"/>
  <c r="K34" i="31"/>
  <c r="K35" i="31"/>
  <c r="J28" i="21"/>
  <c r="J32" i="21"/>
  <c r="J33" i="21"/>
  <c r="J34" i="21"/>
  <c r="J35" i="21"/>
  <c r="H16" i="35"/>
  <c r="K16" i="35"/>
  <c r="H17" i="35"/>
  <c r="K17" i="35"/>
  <c r="H24" i="35"/>
  <c r="J24" i="35"/>
  <c r="H25" i="35"/>
  <c r="K25" i="35"/>
  <c r="J25" i="35"/>
  <c r="K11" i="35"/>
  <c r="K12" i="35"/>
  <c r="K14" i="35"/>
  <c r="K15" i="35"/>
  <c r="K18" i="35"/>
  <c r="K19" i="35"/>
  <c r="K20" i="35"/>
  <c r="K21" i="35"/>
  <c r="K22" i="35"/>
  <c r="H16" i="34"/>
  <c r="J16" i="34"/>
  <c r="J11" i="34"/>
  <c r="J12" i="34"/>
  <c r="J13" i="34"/>
  <c r="J14" i="34"/>
  <c r="J15" i="34"/>
  <c r="H17" i="34"/>
  <c r="J17" i="34"/>
  <c r="J18" i="34"/>
  <c r="J19" i="34"/>
  <c r="J20" i="34"/>
  <c r="J21" i="34"/>
  <c r="J22" i="34"/>
  <c r="J23" i="34"/>
  <c r="H24" i="34"/>
  <c r="J24" i="34"/>
  <c r="H25" i="34"/>
  <c r="J25" i="34"/>
  <c r="J26" i="34"/>
  <c r="K17" i="34"/>
  <c r="K24" i="34"/>
  <c r="K25" i="34"/>
  <c r="K11" i="34"/>
  <c r="K12" i="34"/>
  <c r="K14" i="34"/>
  <c r="K15" i="34"/>
  <c r="K18" i="34"/>
  <c r="K19" i="34"/>
  <c r="K20" i="34"/>
  <c r="K21" i="34"/>
  <c r="K22" i="34"/>
  <c r="K8" i="26"/>
  <c r="K9" i="26"/>
  <c r="K10" i="26"/>
  <c r="K12" i="26"/>
  <c r="K14" i="26"/>
  <c r="K18" i="26"/>
  <c r="K22" i="26"/>
  <c r="K8" i="31"/>
  <c r="K9" i="31"/>
  <c r="K10" i="31"/>
  <c r="K12" i="31"/>
  <c r="K14" i="31"/>
  <c r="K15" i="31"/>
  <c r="K27" i="31"/>
  <c r="J8" i="21"/>
  <c r="J9" i="21"/>
  <c r="J10" i="21"/>
  <c r="J12" i="21"/>
  <c r="J14" i="21"/>
  <c r="J15" i="21"/>
  <c r="J6" i="21"/>
  <c r="J7" i="21"/>
  <c r="J11" i="21"/>
  <c r="J13" i="21"/>
  <c r="J16" i="21"/>
  <c r="J17" i="21"/>
  <c r="J18" i="21"/>
  <c r="J20" i="21"/>
  <c r="J21" i="21"/>
  <c r="J22" i="21"/>
  <c r="J23" i="21"/>
  <c r="J24" i="21"/>
  <c r="J25" i="21"/>
  <c r="J26" i="21"/>
  <c r="J27" i="21"/>
  <c r="J40" i="21"/>
  <c r="K7" i="26"/>
  <c r="K11" i="26"/>
  <c r="K15" i="26"/>
  <c r="K16" i="26"/>
  <c r="K19" i="26"/>
  <c r="K20" i="26"/>
  <c r="K23" i="26"/>
  <c r="K24" i="26"/>
  <c r="K25" i="26"/>
  <c r="K26" i="26"/>
  <c r="K27" i="26"/>
  <c r="K28" i="26"/>
  <c r="K29" i="26"/>
  <c r="K30" i="26"/>
  <c r="K31" i="26"/>
  <c r="K32" i="26"/>
  <c r="K7" i="31"/>
  <c r="K11" i="31"/>
  <c r="K13" i="31"/>
  <c r="K16" i="31"/>
  <c r="K17" i="31"/>
  <c r="K18" i="31"/>
  <c r="K19" i="31"/>
  <c r="K20" i="31"/>
  <c r="K21" i="31"/>
  <c r="K22" i="31"/>
  <c r="K23" i="31"/>
  <c r="K24" i="31"/>
  <c r="K25" i="31"/>
  <c r="K26" i="31"/>
  <c r="K13" i="35"/>
  <c r="K23" i="35"/>
  <c r="K28" i="35"/>
  <c r="K13" i="34"/>
  <c r="K23" i="34"/>
  <c r="K28" i="34"/>
  <c r="K6" i="26"/>
  <c r="K13" i="26"/>
  <c r="K17" i="26"/>
  <c r="K21" i="26"/>
  <c r="K6" i="31"/>
  <c r="K38" i="31"/>
  <c r="J38" i="21"/>
  <c r="K72" i="3"/>
  <c r="J72" i="3"/>
  <c r="J32" i="26"/>
  <c r="K36" i="3"/>
  <c r="J36" i="3"/>
  <c r="J27" i="26"/>
  <c r="J26" i="26"/>
  <c r="J24" i="26"/>
  <c r="J23" i="26"/>
  <c r="J22" i="26"/>
  <c r="J21" i="26"/>
  <c r="J20" i="26"/>
  <c r="J19" i="26"/>
  <c r="J18" i="26"/>
  <c r="J17" i="26"/>
  <c r="J10" i="26"/>
  <c r="J9" i="26"/>
  <c r="J11" i="35"/>
  <c r="J12" i="35"/>
  <c r="J13" i="35"/>
  <c r="J14" i="35"/>
  <c r="J15" i="35"/>
  <c r="J16" i="35"/>
  <c r="J18" i="35"/>
  <c r="J19" i="35"/>
  <c r="J20" i="35"/>
  <c r="J21" i="35"/>
  <c r="J22" i="35"/>
  <c r="J23" i="35"/>
  <c r="J10" i="35"/>
  <c r="K64" i="3"/>
  <c r="J64" i="3"/>
  <c r="J30" i="26"/>
  <c r="J29" i="26"/>
  <c r="J6" i="26"/>
  <c r="J7" i="26"/>
  <c r="J8" i="26"/>
  <c r="J11" i="26"/>
  <c r="J12" i="26"/>
  <c r="J13" i="26"/>
  <c r="J14" i="26"/>
  <c r="J15" i="26"/>
  <c r="J16" i="26"/>
  <c r="J25" i="26"/>
  <c r="J28" i="26"/>
  <c r="J31" i="26"/>
  <c r="J6" i="31"/>
  <c r="J7" i="31"/>
  <c r="J8" i="31"/>
  <c r="J9" i="31"/>
  <c r="J10" i="31"/>
  <c r="J11" i="31"/>
  <c r="J12" i="31"/>
  <c r="J13" i="31"/>
  <c r="J14" i="31"/>
  <c r="J15" i="31"/>
  <c r="J16" i="31"/>
  <c r="J17" i="31"/>
  <c r="J18" i="31"/>
  <c r="J19" i="31"/>
  <c r="J20" i="31"/>
  <c r="J21" i="31"/>
  <c r="J22" i="31"/>
  <c r="J23" i="31"/>
  <c r="J24" i="31"/>
  <c r="J25" i="31"/>
  <c r="J26" i="31"/>
  <c r="J27" i="31"/>
  <c r="J28" i="31"/>
  <c r="J32" i="31"/>
  <c r="J33" i="31"/>
  <c r="J34" i="31"/>
  <c r="I6" i="21"/>
  <c r="I7" i="21"/>
  <c r="I8" i="21"/>
  <c r="I9" i="21"/>
  <c r="I10" i="21"/>
  <c r="I11" i="21"/>
  <c r="I12" i="21"/>
  <c r="I13" i="21"/>
  <c r="I14" i="21"/>
  <c r="I15" i="21"/>
  <c r="I16" i="21"/>
  <c r="I17" i="21"/>
  <c r="I18" i="21"/>
  <c r="I20" i="21"/>
  <c r="I21" i="21"/>
  <c r="I22" i="21"/>
  <c r="I23" i="21"/>
  <c r="I24" i="21"/>
  <c r="I25" i="21"/>
  <c r="I26" i="21"/>
  <c r="I27" i="21"/>
  <c r="I28" i="21"/>
  <c r="I32" i="21"/>
  <c r="I33" i="21"/>
  <c r="I34" i="21"/>
  <c r="K5" i="3"/>
  <c r="K7" i="3"/>
  <c r="K8" i="3"/>
  <c r="K9" i="3"/>
  <c r="K10" i="3"/>
  <c r="K11" i="3"/>
  <c r="K12" i="3"/>
  <c r="J6" i="3"/>
  <c r="J7" i="3"/>
  <c r="J8" i="3"/>
  <c r="J9" i="3"/>
  <c r="J10" i="3"/>
  <c r="J11" i="3"/>
  <c r="J15" i="3"/>
  <c r="K15" i="3"/>
  <c r="J16" i="3"/>
  <c r="K16" i="3"/>
  <c r="J18" i="3"/>
  <c r="K18" i="3"/>
  <c r="K22" i="3"/>
  <c r="K23" i="3"/>
  <c r="K25" i="3"/>
  <c r="K30" i="3"/>
  <c r="K19" i="3"/>
  <c r="K20" i="3"/>
  <c r="K33" i="33"/>
  <c r="H21" i="3"/>
  <c r="K21" i="3"/>
  <c r="K24" i="3"/>
  <c r="K26" i="3"/>
  <c r="K27" i="3"/>
  <c r="K28" i="3"/>
  <c r="K29" i="3"/>
  <c r="K32" i="3"/>
  <c r="K33" i="3"/>
  <c r="K34" i="3"/>
  <c r="K35" i="3"/>
  <c r="K37" i="3"/>
  <c r="K38" i="3"/>
  <c r="K39" i="3"/>
  <c r="K40" i="3"/>
  <c r="K41" i="3"/>
  <c r="K16" i="34"/>
  <c r="K26" i="34"/>
  <c r="H42" i="3"/>
  <c r="K42" i="3"/>
  <c r="K24" i="35"/>
  <c r="K26" i="35"/>
  <c r="H43" i="3"/>
  <c r="K43" i="3"/>
  <c r="K44" i="3"/>
  <c r="K45" i="3"/>
  <c r="K46" i="3"/>
  <c r="K47" i="3"/>
  <c r="K48" i="3"/>
  <c r="K49" i="3"/>
  <c r="K50" i="3"/>
  <c r="K51" i="3"/>
  <c r="K52" i="3"/>
  <c r="K53" i="3"/>
  <c r="K54" i="3"/>
  <c r="K55" i="3"/>
  <c r="K56" i="3"/>
  <c r="K57" i="3"/>
  <c r="K58" i="3"/>
  <c r="K59" i="3"/>
  <c r="K60" i="3"/>
  <c r="K61" i="3"/>
  <c r="K62" i="3"/>
  <c r="K65" i="3"/>
  <c r="J39" i="21"/>
  <c r="J41" i="21"/>
  <c r="J42" i="21"/>
  <c r="H66" i="3"/>
  <c r="K66" i="3"/>
  <c r="K39" i="31"/>
  <c r="K40" i="31"/>
  <c r="K41" i="31"/>
  <c r="K42" i="31"/>
  <c r="H67" i="3"/>
  <c r="K67" i="3"/>
  <c r="K34" i="26"/>
  <c r="H68" i="3"/>
  <c r="K68" i="3"/>
  <c r="K69" i="3"/>
  <c r="K70" i="3"/>
  <c r="K71" i="3"/>
  <c r="K73" i="3"/>
  <c r="K74" i="3"/>
  <c r="K75" i="3"/>
  <c r="K89" i="3"/>
  <c r="J19" i="3"/>
  <c r="J20" i="3"/>
  <c r="J22" i="3"/>
  <c r="J23" i="3"/>
  <c r="J24" i="3"/>
  <c r="J25" i="3"/>
  <c r="J26" i="3"/>
  <c r="J27" i="3"/>
  <c r="K91" i="3"/>
  <c r="J28" i="3"/>
  <c r="J29" i="3"/>
  <c r="J30" i="3"/>
  <c r="J32" i="3"/>
  <c r="J33" i="3"/>
  <c r="J34" i="3"/>
  <c r="J35" i="3"/>
  <c r="J37" i="3"/>
  <c r="J38" i="3"/>
  <c r="J39" i="3"/>
  <c r="J40" i="3"/>
  <c r="J41" i="3"/>
  <c r="J44" i="3"/>
  <c r="J45" i="3"/>
  <c r="J46" i="3"/>
  <c r="J47" i="3"/>
  <c r="K90" i="3"/>
  <c r="J48" i="3"/>
  <c r="J49" i="3"/>
  <c r="J50" i="3"/>
  <c r="J51" i="3"/>
  <c r="J52" i="3"/>
  <c r="J53" i="3"/>
  <c r="J54" i="3"/>
  <c r="J55" i="3"/>
  <c r="J56" i="3"/>
  <c r="J57" i="3"/>
  <c r="J58" i="3"/>
  <c r="J59" i="3"/>
  <c r="J60" i="3"/>
  <c r="J61" i="3"/>
  <c r="J62" i="3"/>
  <c r="J65" i="3"/>
  <c r="J69" i="3"/>
  <c r="J70" i="3"/>
  <c r="J71" i="3"/>
  <c r="J73" i="3"/>
  <c r="J74" i="3"/>
  <c r="J75" i="3"/>
  <c r="J79" i="3"/>
  <c r="K79" i="3"/>
  <c r="J80" i="3"/>
  <c r="K80" i="3"/>
  <c r="J81" i="3"/>
  <c r="K81" i="3"/>
  <c r="K29" i="34"/>
  <c r="J10" i="34"/>
  <c r="K27" i="33"/>
  <c r="J29" i="21"/>
  <c r="I29" i="21"/>
  <c r="I35" i="21"/>
  <c r="J35" i="31"/>
  <c r="K29" i="31"/>
  <c r="J29" i="31"/>
  <c r="K38" i="26"/>
  <c r="J34" i="26"/>
  <c r="K37" i="26"/>
  <c r="J68" i="3"/>
  <c r="J82" i="3"/>
  <c r="J12" i="3"/>
  <c r="J84" i="3"/>
  <c r="K82" i="3"/>
  <c r="K29" i="35"/>
  <c r="K30" i="35"/>
  <c r="K32" i="35"/>
  <c r="K30" i="34"/>
  <c r="K88" i="3"/>
  <c r="K84" i="3"/>
  <c r="J17" i="35"/>
  <c r="J26" i="35"/>
  <c r="J42" i="3"/>
  <c r="K32" i="34"/>
  <c r="K92" i="3"/>
  <c r="K36" i="26"/>
  <c r="I42" i="21"/>
  <c r="J42" i="31"/>
  <c r="K97" i="3"/>
  <c r="K102" i="3"/>
  <c r="K96" i="3"/>
  <c r="K101" i="3"/>
  <c r="K40" i="26"/>
  <c r="J40" i="26"/>
  <c r="J33" i="33"/>
  <c r="J43" i="3"/>
  <c r="K95" i="3"/>
  <c r="K100" i="3"/>
  <c r="K94" i="3"/>
  <c r="K99" i="3"/>
  <c r="J32" i="35"/>
  <c r="E3" i="35"/>
  <c r="E3" i="34"/>
  <c r="J32" i="34"/>
  <c r="D3" i="21"/>
  <c r="J66" i="3"/>
  <c r="E3" i="31"/>
  <c r="E3" i="26"/>
  <c r="J21" i="3"/>
  <c r="K76" i="3"/>
  <c r="K85" i="3"/>
  <c r="K86" i="3"/>
  <c r="E3" i="3"/>
  <c r="J67" i="3"/>
  <c r="J76" i="3"/>
  <c r="J85" i="3"/>
  <c r="J86" i="3"/>
</calcChain>
</file>

<file path=xl/comments1.xml><?xml version="1.0" encoding="utf-8"?>
<comments xmlns="http://schemas.openxmlformats.org/spreadsheetml/2006/main">
  <authors>
    <author>Michael Claussen</author>
    <author>m.claussen</author>
    <author>Claudia Fanara</author>
  </authors>
  <commentList>
    <comment ref="E2" authorId="0">
      <text>
        <r>
          <rPr>
            <sz val="8"/>
            <color indexed="10"/>
            <rFont val="Tahoma"/>
            <family val="2"/>
          </rPr>
          <t>Ist-Erhebung letzte Monate? 
Soll kommende Monate?
Empfehlungsbudget?
Kurzfristige Planung wegen akuter Knappheit?</t>
        </r>
        <r>
          <rPr>
            <b/>
            <sz val="8"/>
            <color indexed="81"/>
            <rFont val="Tahoma"/>
            <family val="2"/>
          </rPr>
          <t xml:space="preserve">
</t>
        </r>
        <r>
          <rPr>
            <sz val="8"/>
            <color indexed="10"/>
            <rFont val="Tahoma"/>
            <family val="2"/>
          </rPr>
          <t>Budget für spezifisches Ziel wie Ansparen für eine Anschaffung?</t>
        </r>
      </text>
    </comment>
    <comment ref="L4" authorId="0">
      <text>
        <r>
          <rPr>
            <sz val="8"/>
            <color indexed="81"/>
            <rFont val="Tahoma"/>
            <family val="2"/>
          </rPr>
          <t xml:space="preserve">Wenn Sie Fragen zur Verwendung dieses Budgets haben:
Tel. 061 695 88 22
oder info@plusminus.ch
Wir freuen uns über positive und kritische Rückmeldungen.
Bitte schauen Sie vor der Verwendung des Tabellenblatts "Hauptblatt" die Titel der anderen Tabellenblätter an:
Partnerin/Partner/Kind/Gesundheit
Wohnen/Auto
Bei Familien, Besitzern eines Motorfahrzeugs, und Wohnungs- oder Hauseigentum empfehlen wir, zuerst diese Tabellenblätter auszufüllen.
Die Summe der Ausgaben dieser Tabellen werden automatisch in das Hauptblatt übertragen.
Bei Alleinstehenden ohne Motorfahrzeug und ohne Wohneigentum und anderen einfacheren Verhältnissen genügt es, das Hauptblatt auszufüllen.
</t>
        </r>
      </text>
    </comment>
    <comment ref="C5" authorId="1">
      <text>
        <r>
          <rPr>
            <b/>
            <sz val="8"/>
            <color indexed="10"/>
            <rFont val="Tahoma"/>
            <family val="2"/>
          </rPr>
          <t>Einkommen
Einnahmen</t>
        </r>
      </text>
    </comment>
    <comment ref="K5" authorId="0">
      <text>
        <r>
          <rPr>
            <sz val="8"/>
            <color indexed="81"/>
            <rFont val="Tahoma"/>
            <family val="2"/>
          </rPr>
          <t xml:space="preserve">Die Beträge der orange-gelben Felderergeben sich aus Spalte H mal I. 
 </t>
        </r>
      </text>
    </comment>
    <comment ref="F13" authorId="1">
      <text>
        <r>
          <rPr>
            <sz val="8"/>
            <color indexed="81"/>
            <rFont val="Tahoma"/>
            <family val="2"/>
          </rPr>
          <t>optionale Sortierfunktion a oder b oder c; unten wird summiert!</t>
        </r>
      </text>
    </comment>
    <comment ref="C14" authorId="1">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color indexed="81"/>
            <rFont val="Tahoma"/>
            <family val="2"/>
          </rPr>
          <t xml:space="preserve">
</t>
        </r>
      </text>
    </comment>
    <comment ref="L14" authorId="0">
      <text>
        <r>
          <rPr>
            <sz val="8"/>
            <color indexed="81"/>
            <rFont val="Tahoma"/>
            <family val="2"/>
          </rPr>
          <t xml:space="preserve">Wenn Sie Fragen zur Verwendung dieses Budgets haben:
Tel. 061 695 88 22
oder info@plusminus.ch
Wir freuen uns über positive und kritische Rückmeldungen.
Bitte schauen Sie vor der Verwendung des Tabellenblatts "Hauptblatt" die Titel der anderen Tabellenblätter an:
Partnerin/Partner/Kind/Gesundheit
Wohnen/Auto
Bei Familien, Besitzern eines Motorfahrzeugs, und Wohnungs- oder Hauseigentum empfehlen wir, zuerst diese Tabellenblätter auszufüllen.
Die Summe der Ausgaben dieser Tabellen werden automatisch in das Hauptblatt übertragen.
Bei Alleinstehenden ohne Motorfahrzeug und ohne Wohneigentum und anderen einfacheren Verhältnissen genügt es, das Hauptblatt auszufüllen.
</t>
        </r>
      </text>
    </comment>
    <comment ref="C15" authorId="1">
      <text>
        <r>
          <rPr>
            <b/>
            <sz val="10"/>
            <color indexed="10"/>
            <rFont val="Tahoma"/>
            <family val="2"/>
          </rPr>
          <t>Lebensbedarf</t>
        </r>
      </text>
    </comment>
    <comment ref="C18" authorId="1">
      <text>
        <r>
          <rPr>
            <b/>
            <sz val="10"/>
            <color indexed="10"/>
            <rFont val="Tahoma"/>
            <family val="2"/>
          </rPr>
          <t>Wohnen</t>
        </r>
      </text>
    </comment>
    <comment ref="I19" authorId="1">
      <text>
        <r>
          <rPr>
            <sz val="8"/>
            <color indexed="10"/>
            <rFont val="Arial"/>
            <family val="2"/>
          </rPr>
          <t xml:space="preserve">prüfen, ob Häufigkeit stimmt, egal ob in Monaten, Wochen oder Tagen
</t>
        </r>
      </text>
    </comment>
    <comment ref="I20" authorId="1">
      <text>
        <r>
          <rPr>
            <sz val="8"/>
            <color indexed="10"/>
            <rFont val="Arial"/>
            <family val="2"/>
          </rPr>
          <t xml:space="preserve">prüfen, ob Häufigkeit stimmt, egal ob in Monaten, Wochen oder Tagen
</t>
        </r>
      </text>
    </comment>
    <comment ref="H21" authorId="2">
      <text>
        <r>
          <rPr>
            <sz val="8"/>
            <color indexed="81"/>
            <rFont val="Arial"/>
            <family val="2"/>
          </rPr>
          <t xml:space="preserve">
Achtung: Diese Zelle hat eine Formel. Sie bezieht sich auf separates Tabellenblatt. Sie ist gesperrt. Wenn das Tabellenblatt nicht gebraucht wird, dann kann die Formel überschrieben werden. Dazu muss der Schutz aufgehoben werden (Extras/Schutz/Blattschutz aufheben)</t>
        </r>
      </text>
    </comment>
    <comment ref="C22" authorId="1">
      <text>
        <r>
          <rPr>
            <b/>
            <sz val="10"/>
            <color indexed="10"/>
            <rFont val="Tahoma"/>
            <family val="2"/>
          </rPr>
          <t>Kommunikation</t>
        </r>
      </text>
    </comment>
    <comment ref="I26" authorId="1">
      <text>
        <r>
          <rPr>
            <sz val="8"/>
            <color indexed="10"/>
            <rFont val="Arial"/>
            <family val="2"/>
          </rPr>
          <t xml:space="preserve">prüfen, ob Häufigkeit stimmt, egal ob in Monaten, Wochen oder Tagen
</t>
        </r>
      </text>
    </comment>
    <comment ref="I27" authorId="1">
      <text>
        <r>
          <rPr>
            <sz val="8"/>
            <color indexed="10"/>
            <rFont val="Arial"/>
            <family val="2"/>
          </rPr>
          <t xml:space="preserve">prüfen, ob Häufigkeit stimmt, egal ob in Monaten, Wochen oder Tagen
</t>
        </r>
      </text>
    </comment>
    <comment ref="C28" authorId="1">
      <text>
        <r>
          <rPr>
            <b/>
            <sz val="10"/>
            <color indexed="10"/>
            <rFont val="Tahoma"/>
            <family val="2"/>
          </rPr>
          <t xml:space="preserve">Diverses
</t>
        </r>
      </text>
    </comment>
    <comment ref="I28" authorId="1">
      <text>
        <r>
          <rPr>
            <sz val="8"/>
            <color indexed="10"/>
            <rFont val="Arial"/>
            <family val="2"/>
          </rPr>
          <t xml:space="preserve">prüfen, ob Häufigkeit stimmt, egal ob in Monaten, Wochen oder Tagen
</t>
        </r>
      </text>
    </comment>
    <comment ref="C30" authorId="1">
      <text>
        <r>
          <rPr>
            <b/>
            <sz val="10"/>
            <color indexed="10"/>
            <rFont val="Tahoma"/>
            <family val="2"/>
          </rPr>
          <t>Gesundheit</t>
        </r>
      </text>
    </comment>
    <comment ref="C31" authorId="1">
      <text>
        <r>
          <rPr>
            <b/>
            <sz val="10"/>
            <color indexed="10"/>
            <rFont val="Tahoma"/>
            <family val="2"/>
          </rPr>
          <t>Gesundheit</t>
        </r>
      </text>
    </comment>
    <comment ref="C37" authorId="1">
      <text>
        <r>
          <rPr>
            <b/>
            <sz val="10"/>
            <color indexed="10"/>
            <rFont val="Tahoma"/>
            <family val="2"/>
          </rPr>
          <t>Steuern</t>
        </r>
      </text>
    </comment>
    <comment ref="I39" authorId="1">
      <text>
        <r>
          <rPr>
            <sz val="8"/>
            <color indexed="10"/>
            <rFont val="Arial"/>
            <family val="2"/>
          </rPr>
          <t xml:space="preserve">prüfen, ob Häufigkeit stimmt, egal ob in Monaten, Wochen oder Tagen
</t>
        </r>
      </text>
    </comment>
    <comment ref="I40" authorId="1">
      <text>
        <r>
          <rPr>
            <sz val="8"/>
            <color indexed="10"/>
            <rFont val="Arial"/>
            <family val="2"/>
          </rPr>
          <t xml:space="preserve">prüfen, ob Häufigkeit stimmt, egal ob in Monaten, Wochen oder Tagen
</t>
        </r>
      </text>
    </comment>
    <comment ref="I41" authorId="1">
      <text>
        <r>
          <rPr>
            <sz val="8"/>
            <color indexed="10"/>
            <rFont val="Arial"/>
            <family val="2"/>
          </rPr>
          <t xml:space="preserve">prüfen, ob Häufigkeit stimmt, egal ob in Monaten, Wochen oder Tagen
</t>
        </r>
      </text>
    </comment>
    <comment ref="C42" authorId="1">
      <text>
        <r>
          <rPr>
            <b/>
            <sz val="10"/>
            <color indexed="10"/>
            <rFont val="Tahoma"/>
            <family val="2"/>
          </rPr>
          <t>Mobilität</t>
        </r>
      </text>
    </comment>
    <comment ref="H42" authorId="2">
      <text>
        <r>
          <rPr>
            <sz val="8"/>
            <color indexed="81"/>
            <rFont val="Arial"/>
            <family val="2"/>
          </rPr>
          <t>Achtung: Diese Zelle hat eine Formel. Sie bezieht sich auf separates Tabellenblatt. Sie ist gesperrt. Wenn das Tabellenblatt nicht gebraucht wird, dann kann die Formel überschrieben werden. Dazu muss der Schutz aufgehoben werden (Extras/Schutz/Blattschutz aufheben)</t>
        </r>
      </text>
    </comment>
    <comment ref="H43" authorId="2">
      <text>
        <r>
          <rPr>
            <sz val="8"/>
            <color indexed="81"/>
            <rFont val="Arial"/>
            <family val="2"/>
          </rPr>
          <t>Achtung: Diese Zelle hat eine Formel. Sie bezieht sich auf separates Tabellenblatt. Sie ist gesperrt. Wenn das Tabellenblatt nicht gebraucht wird, dann kann die Formel überschrieben werden. Dazu muss der Schutz aufgehoben werden (Extras/Schutz/Blattschutz aufheben)</t>
        </r>
        <r>
          <rPr>
            <sz val="8"/>
            <color indexed="81"/>
            <rFont val="Tahoma"/>
            <family val="2"/>
          </rPr>
          <t xml:space="preserve">
</t>
        </r>
      </text>
    </comment>
    <comment ref="I46" authorId="1">
      <text>
        <r>
          <rPr>
            <sz val="8"/>
            <color indexed="10"/>
            <rFont val="Arial"/>
            <family val="2"/>
          </rPr>
          <t xml:space="preserve">prüfen, ob Häufigkeit stimmt, egal ob in Monaten, Wochen oder Tagen
</t>
        </r>
      </text>
    </comment>
    <comment ref="I47" authorId="1">
      <text>
        <r>
          <rPr>
            <sz val="8"/>
            <color indexed="10"/>
            <rFont val="Arial"/>
            <family val="2"/>
          </rPr>
          <t xml:space="preserve">prüfen, ob Häufigkeit stimmt, egal ob in Monaten, Wochen oder Tagen
</t>
        </r>
      </text>
    </comment>
    <comment ref="I48" authorId="1">
      <text>
        <r>
          <rPr>
            <sz val="8"/>
            <color indexed="10"/>
            <rFont val="Arial"/>
            <family val="2"/>
          </rPr>
          <t xml:space="preserve">prüfen, ob Häufigkeit stimmt, egal ob in Monaten, Wochen oder Tagen
</t>
        </r>
      </text>
    </comment>
    <comment ref="C49" authorId="1">
      <text>
        <r>
          <rPr>
            <b/>
            <sz val="10"/>
            <color indexed="10"/>
            <rFont val="Tahoma"/>
            <family val="2"/>
          </rPr>
          <t>Beruf u. Schule</t>
        </r>
      </text>
    </comment>
    <comment ref="I49" authorId="1">
      <text>
        <r>
          <rPr>
            <sz val="8"/>
            <color indexed="10"/>
            <rFont val="Arial"/>
            <family val="2"/>
          </rPr>
          <t xml:space="preserve">prüfen, ob Häufigkeit stimmt, egal ob in Monaten, Wochen oder Tagen
</t>
        </r>
      </text>
    </comment>
    <comment ref="C52" authorId="1">
      <text>
        <r>
          <rPr>
            <b/>
            <sz val="10"/>
            <color indexed="10"/>
            <rFont val="Tahoma"/>
            <family val="2"/>
          </rPr>
          <t>Freizeit, Schönheit, Vergnügen</t>
        </r>
      </text>
    </comment>
    <comment ref="I52" authorId="1">
      <text>
        <r>
          <rPr>
            <sz val="8"/>
            <color indexed="10"/>
            <rFont val="Arial"/>
            <family val="2"/>
          </rPr>
          <t xml:space="preserve">prüfen, ob Häufigkeit stimmt, egal ob in Monaten, Wochen oder Tagen
</t>
        </r>
      </text>
    </comment>
    <comment ref="B53" authorId="1">
      <text>
        <r>
          <rPr>
            <b/>
            <sz val="10"/>
            <color indexed="10"/>
            <rFont val="Tahoma"/>
            <family val="2"/>
          </rPr>
          <t>Freizeit, Schönheit, Vergnügen</t>
        </r>
      </text>
    </comment>
    <comment ref="B54" authorId="1">
      <text>
        <r>
          <rPr>
            <b/>
            <sz val="10"/>
            <color indexed="10"/>
            <rFont val="Tahoma"/>
            <family val="2"/>
          </rPr>
          <t>Freizeit, Schönheit, Vergnügen</t>
        </r>
      </text>
    </comment>
    <comment ref="B55" authorId="1">
      <text>
        <r>
          <rPr>
            <b/>
            <sz val="10"/>
            <color indexed="10"/>
            <rFont val="Tahoma"/>
            <family val="2"/>
          </rPr>
          <t>Freizeit, Schönheit, Vergnügen</t>
        </r>
      </text>
    </comment>
    <comment ref="I55" authorId="1">
      <text>
        <r>
          <rPr>
            <sz val="8"/>
            <color indexed="10"/>
            <rFont val="Arial"/>
            <family val="2"/>
          </rPr>
          <t xml:space="preserve">prüfen, ob Häufigkeit stimmt, egal ob in Monaten, Wochen oder Tagen
</t>
        </r>
      </text>
    </comment>
    <comment ref="B56" authorId="1">
      <text>
        <r>
          <rPr>
            <b/>
            <sz val="10"/>
            <color indexed="10"/>
            <rFont val="Tahoma"/>
            <family val="2"/>
          </rPr>
          <t>Freizeit, Schönheit, Vergnügen</t>
        </r>
      </text>
    </comment>
    <comment ref="I56" authorId="1">
      <text>
        <r>
          <rPr>
            <sz val="8"/>
            <color indexed="10"/>
            <rFont val="Arial"/>
            <family val="2"/>
          </rPr>
          <t xml:space="preserve">prüfen, ob Häufigkeit stimmt, egal ob in Monaten, Wochen oder Tagen
</t>
        </r>
      </text>
    </comment>
    <comment ref="B57" authorId="1">
      <text>
        <r>
          <rPr>
            <b/>
            <sz val="10"/>
            <color indexed="10"/>
            <rFont val="Tahoma"/>
            <family val="2"/>
          </rPr>
          <t>Freizeit, Schönheit, Vergnügen</t>
        </r>
      </text>
    </comment>
    <comment ref="B58" authorId="1">
      <text>
        <r>
          <rPr>
            <b/>
            <sz val="10"/>
            <color indexed="10"/>
            <rFont val="Tahoma"/>
            <family val="2"/>
          </rPr>
          <t>Freizeit, Schönheit, Vergnügen</t>
        </r>
      </text>
    </comment>
    <comment ref="B59" authorId="1">
      <text>
        <r>
          <rPr>
            <b/>
            <sz val="10"/>
            <color indexed="10"/>
            <rFont val="Tahoma"/>
            <family val="2"/>
          </rPr>
          <t>Freizeit, Schönheit, Vergnügen</t>
        </r>
      </text>
    </comment>
    <comment ref="B60" authorId="1">
      <text>
        <r>
          <rPr>
            <b/>
            <sz val="10"/>
            <color indexed="10"/>
            <rFont val="Tahoma"/>
            <family val="2"/>
          </rPr>
          <t>Freizeit, Schönheit, Vergnügen</t>
        </r>
      </text>
    </comment>
    <comment ref="I60" authorId="1">
      <text>
        <r>
          <rPr>
            <sz val="8"/>
            <color indexed="10"/>
            <rFont val="Arial"/>
            <family val="2"/>
          </rPr>
          <t xml:space="preserve">prüfen, ob Häufigkeit stimmt, egal ob in Monaten, Wochen oder Tagen
</t>
        </r>
      </text>
    </comment>
    <comment ref="B61" authorId="1">
      <text>
        <r>
          <rPr>
            <b/>
            <sz val="10"/>
            <color indexed="10"/>
            <rFont val="Tahoma"/>
            <family val="2"/>
          </rPr>
          <t>Freizeit, Schönheit, Vergnügen</t>
        </r>
      </text>
    </comment>
    <comment ref="B62" authorId="1">
      <text>
        <r>
          <rPr>
            <b/>
            <sz val="10"/>
            <color indexed="10"/>
            <rFont val="Tahoma"/>
            <family val="2"/>
          </rPr>
          <t>Freizeit, Schönheit, Vergnügen</t>
        </r>
      </text>
    </comment>
    <comment ref="B63" authorId="1">
      <text>
        <r>
          <rPr>
            <b/>
            <sz val="10"/>
            <color indexed="10"/>
            <rFont val="Tahoma"/>
            <family val="2"/>
          </rPr>
          <t>Freizeit, Schönheit, Vergnügen</t>
        </r>
      </text>
    </comment>
    <comment ref="B64" authorId="1">
      <text>
        <r>
          <rPr>
            <b/>
            <sz val="10"/>
            <color indexed="10"/>
            <rFont val="Tahoma"/>
            <family val="2"/>
          </rPr>
          <t>Freizeit, Schönheit, Vergnügen</t>
        </r>
      </text>
    </comment>
    <comment ref="I64" authorId="1">
      <text>
        <r>
          <rPr>
            <sz val="8"/>
            <color indexed="10"/>
            <rFont val="Arial"/>
            <family val="2"/>
          </rPr>
          <t xml:space="preserve">prüfen, ob Häufigkeit stimmt, egal ob in Monaten, Wochen oder Tagen
</t>
        </r>
      </text>
    </comment>
    <comment ref="B65" authorId="1">
      <text>
        <r>
          <rPr>
            <b/>
            <sz val="10"/>
            <color indexed="10"/>
            <rFont val="Tahoma"/>
            <family val="2"/>
          </rPr>
          <t>Freizeit, Schönheit, Vergnügen</t>
        </r>
      </text>
    </comment>
    <comment ref="I65" authorId="1">
      <text>
        <r>
          <rPr>
            <sz val="8"/>
            <color indexed="10"/>
            <rFont val="Arial"/>
            <family val="2"/>
          </rPr>
          <t xml:space="preserve">prüfen, ob Häufigkeit stimmt, egal ob in Monaten, Wochen oder Tagen
</t>
        </r>
      </text>
    </comment>
    <comment ref="C66" authorId="1">
      <text>
        <r>
          <rPr>
            <b/>
            <sz val="10"/>
            <color indexed="10"/>
            <rFont val="Tahoma"/>
            <family val="2"/>
          </rPr>
          <t xml:space="preserve">Diverses
</t>
        </r>
      </text>
    </comment>
    <comment ref="H66" authorId="2">
      <text>
        <r>
          <rPr>
            <sz val="8"/>
            <color indexed="81"/>
            <rFont val="Arial"/>
            <family val="2"/>
          </rPr>
          <t>Achtung: Diese Zelle hat eine Formel. Sie bezieht sich auf separates Tabellenblatt. Sie ist gesperrt. Wenn das Tabellenblatt nicht gebraucht wird, dann kann die Formel überschrieben werden. Dazu muss der Schutz aufgehoben werden (Extras/Schutz/Blattschutz aufheben)</t>
        </r>
      </text>
    </comment>
    <comment ref="H67" authorId="2">
      <text>
        <r>
          <rPr>
            <sz val="8"/>
            <color indexed="81"/>
            <rFont val="Arial"/>
            <family val="2"/>
          </rPr>
          <t>Achtung: Diese Zelle hat eine Formel. Sie bezieht sich auf separates Tabellenblatt. Sie ist gesperrt. Wenn das Tabellenblatt nicht gebraucht wird, dann kann die Formel überschrieben werden. Dazu muss der Schutz aufgehoben werden (Extras/Schutz/Blattschutz aufheben)</t>
        </r>
      </text>
    </comment>
    <comment ref="H68" authorId="2">
      <text>
        <r>
          <rPr>
            <sz val="8"/>
            <color indexed="81"/>
            <rFont val="Arial"/>
            <family val="2"/>
          </rPr>
          <t>Achtung: Diese Zelle hat eine Formel. Sie bezieht sich auf separates Tabellenblatt. Sie ist gesperrt. Wenn das Tabellenblatt nicht gebraucht wird, dann kann die Formel überschrieben werden. Dazu muss der Schutz aufgehoben werden (Extras/Schutz/Blattschutz aufheben)</t>
        </r>
        <r>
          <rPr>
            <sz val="8"/>
            <color indexed="81"/>
            <rFont val="Tahoma"/>
            <family val="2"/>
          </rPr>
          <t xml:space="preserve">
</t>
        </r>
      </text>
    </comment>
    <comment ref="I69" authorId="1">
      <text>
        <r>
          <rPr>
            <sz val="8"/>
            <color indexed="10"/>
            <rFont val="Arial"/>
            <family val="2"/>
          </rPr>
          <t xml:space="preserve">prüfen, ob Häufigkeit stimmt, egal ob in Monaten, Wochen oder Tagen
</t>
        </r>
      </text>
    </comment>
    <comment ref="I70" authorId="1">
      <text>
        <r>
          <rPr>
            <sz val="8"/>
            <color indexed="10"/>
            <rFont val="Arial"/>
            <family val="2"/>
          </rPr>
          <t xml:space="preserve">prüfen, ob Häufigkeit stimmt, egal ob in Monaten, Wochen oder Tagen
</t>
        </r>
      </text>
    </comment>
    <comment ref="C79" authorId="1">
      <text>
        <r>
          <rPr>
            <b/>
            <sz val="10"/>
            <color indexed="10"/>
            <rFont val="Tahoma"/>
            <family val="2"/>
          </rPr>
          <t>Angestrebter Überschuss</t>
        </r>
      </text>
    </comment>
    <comment ref="C80" authorId="1">
      <text>
        <r>
          <rPr>
            <b/>
            <sz val="10"/>
            <color indexed="10"/>
            <rFont val="Tahoma"/>
            <family val="2"/>
          </rPr>
          <t>Angestrebter Überschuss</t>
        </r>
      </text>
    </comment>
    <comment ref="C81" authorId="1">
      <text>
        <r>
          <rPr>
            <b/>
            <sz val="10"/>
            <color indexed="10"/>
            <rFont val="Tahoma"/>
            <family val="2"/>
          </rPr>
          <t>Angestrebter Überschuss</t>
        </r>
      </text>
    </comment>
    <comment ref="C84" authorId="1">
      <text>
        <r>
          <rPr>
            <b/>
            <sz val="8"/>
            <color indexed="10"/>
            <rFont val="Tahoma"/>
            <family val="2"/>
          </rPr>
          <t>Einkommen
Einnahmen</t>
        </r>
      </text>
    </comment>
  </commentList>
</comments>
</file>

<file path=xl/comments2.xml><?xml version="1.0" encoding="utf-8"?>
<comments xmlns="http://schemas.openxmlformats.org/spreadsheetml/2006/main">
  <authors>
    <author>m.claussen</author>
  </authors>
  <commentList>
    <comment ref="B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color indexed="81"/>
            <rFont val="Tahoma"/>
            <family val="2"/>
          </rPr>
          <t xml:space="preserve">
</t>
        </r>
      </text>
    </comment>
    <comment ref="B6" authorId="0">
      <text>
        <r>
          <rPr>
            <b/>
            <sz val="10"/>
            <color indexed="10"/>
            <rFont val="Tahoma"/>
            <family val="2"/>
          </rPr>
          <t>Kommunikation</t>
        </r>
      </text>
    </comment>
    <comment ref="H8" authorId="0">
      <text>
        <r>
          <rPr>
            <sz val="8"/>
            <color indexed="10"/>
            <rFont val="Arial"/>
            <family val="2"/>
          </rPr>
          <t xml:space="preserve">prüfen, ob Häufigkeit stimmt, egal ob in Monaten, Wochen oder Tagen
</t>
        </r>
      </text>
    </comment>
    <comment ref="B9" authorId="0">
      <text>
        <r>
          <rPr>
            <b/>
            <sz val="10"/>
            <color indexed="10"/>
            <rFont val="Tahoma"/>
            <family val="2"/>
          </rPr>
          <t xml:space="preserve">Diverses
</t>
        </r>
      </text>
    </comment>
    <comment ref="B10" authorId="0">
      <text>
        <r>
          <rPr>
            <b/>
            <sz val="10"/>
            <color indexed="10"/>
            <rFont val="Tahoma"/>
            <family val="2"/>
          </rPr>
          <t>Mobilität</t>
        </r>
      </text>
    </comment>
    <comment ref="H12" authorId="0">
      <text>
        <r>
          <rPr>
            <sz val="8"/>
            <color indexed="10"/>
            <rFont val="Arial"/>
            <family val="2"/>
          </rPr>
          <t xml:space="preserve">prüfen, ob Häufigkeit stimmt, egal ob in Monaten, Wochen oder Tagen
</t>
        </r>
      </text>
    </comment>
    <comment ref="H13" authorId="0">
      <text>
        <r>
          <rPr>
            <sz val="8"/>
            <color indexed="10"/>
            <rFont val="Arial"/>
            <family val="2"/>
          </rPr>
          <t xml:space="preserve">prüfen, ob Häufigkeit stimmt, egal ob in Monaten, Wochen oder Tagen
</t>
        </r>
      </text>
    </comment>
    <comment ref="H14" authorId="0">
      <text>
        <r>
          <rPr>
            <sz val="8"/>
            <color indexed="10"/>
            <rFont val="Arial"/>
            <family val="2"/>
          </rPr>
          <t xml:space="preserve">prüfen, ob Häufigkeit stimmt, egal ob in Monaten, Wochen oder Tagen
</t>
        </r>
      </text>
    </comment>
    <comment ref="B15" authorId="0">
      <text>
        <r>
          <rPr>
            <sz val="10"/>
            <color indexed="10"/>
            <rFont val="Arial"/>
            <family val="2"/>
          </rPr>
          <t>Beruf u. Schule</t>
        </r>
      </text>
    </comment>
    <comment ref="H15" authorId="0">
      <text>
        <r>
          <rPr>
            <sz val="8"/>
            <color indexed="10"/>
            <rFont val="Arial"/>
            <family val="2"/>
          </rPr>
          <t xml:space="preserve">prüfen, ob Häufigkeit stimmt, egal ob in Monaten, Wochen oder Tagen
</t>
        </r>
      </text>
    </comment>
    <comment ref="B18" authorId="0">
      <text>
        <r>
          <rPr>
            <b/>
            <sz val="10"/>
            <color indexed="10"/>
            <rFont val="Tahoma"/>
            <family val="2"/>
          </rPr>
          <t>Freizeit, Schönheit, Vergnügen</t>
        </r>
      </text>
    </comment>
    <comment ref="H18" authorId="0">
      <text>
        <r>
          <rPr>
            <sz val="8"/>
            <color indexed="10"/>
            <rFont val="Arial"/>
            <family val="2"/>
          </rPr>
          <t xml:space="preserve">prüfen, ob Häufigkeit stimmt, egal ob in Monaten, Wochen oder Tagen
</t>
        </r>
      </text>
    </comment>
    <comment ref="H21" authorId="0">
      <text>
        <r>
          <rPr>
            <sz val="8"/>
            <color indexed="10"/>
            <rFont val="Arial"/>
            <family val="2"/>
          </rPr>
          <t xml:space="preserve">prüfen, ob Häufigkeit stimmt, egal ob in Monaten, Wochen oder Tagen
</t>
        </r>
      </text>
    </comment>
    <comment ref="H22" authorId="0">
      <text>
        <r>
          <rPr>
            <sz val="8"/>
            <color indexed="10"/>
            <rFont val="Arial"/>
            <family val="2"/>
          </rPr>
          <t xml:space="preserve">prüfen, ob Häufigkeit stimmt, egal ob in Monaten, Wochen oder Tagen
</t>
        </r>
      </text>
    </comment>
    <comment ref="H25" authorId="0">
      <text>
        <r>
          <rPr>
            <sz val="8"/>
            <color indexed="10"/>
            <rFont val="Arial"/>
            <family val="2"/>
          </rPr>
          <t xml:space="preserve">prüfen, ob Häufigkeit stimmt, egal ob in Monaten, Wochen oder Tagen
</t>
        </r>
      </text>
    </comment>
    <comment ref="H26" authorId="0">
      <text>
        <r>
          <rPr>
            <sz val="8"/>
            <color indexed="10"/>
            <rFont val="Arial"/>
            <family val="2"/>
          </rPr>
          <t xml:space="preserve">prüfen, ob Häufigkeit stimmt, egal ob in Monaten, Wochen oder Tagen
</t>
        </r>
      </text>
    </comment>
    <comment ref="H27" authorId="0">
      <text>
        <r>
          <rPr>
            <sz val="8"/>
            <color indexed="10"/>
            <rFont val="Arial"/>
            <family val="2"/>
          </rPr>
          <t xml:space="preserve">prüfen, ob Häufigkeit stimmt, egal ob in Monaten, Wochen oder Tagen
</t>
        </r>
      </text>
    </comment>
    <comment ref="B28" authorId="0">
      <text>
        <r>
          <rPr>
            <b/>
            <sz val="10"/>
            <color indexed="10"/>
            <rFont val="Tahoma"/>
            <family val="2"/>
          </rPr>
          <t xml:space="preserve">Diverses
</t>
        </r>
      </text>
    </comment>
    <comment ref="B32" authorId="0">
      <text>
        <r>
          <rPr>
            <b/>
            <sz val="10"/>
            <color indexed="10"/>
            <rFont val="Tahoma"/>
            <family val="2"/>
          </rPr>
          <t>Angestrebter Überschuss</t>
        </r>
      </text>
    </comment>
    <comment ref="B33" authorId="0">
      <text>
        <r>
          <rPr>
            <b/>
            <sz val="10"/>
            <color indexed="10"/>
            <rFont val="Tahoma"/>
            <family val="2"/>
          </rPr>
          <t>Angestrebter Überschuss</t>
        </r>
      </text>
    </comment>
    <comment ref="B34" authorId="0">
      <text>
        <r>
          <rPr>
            <b/>
            <sz val="10"/>
            <color indexed="10"/>
            <rFont val="Tahoma"/>
            <family val="2"/>
          </rPr>
          <t>Angestrebter Überschuss</t>
        </r>
      </text>
    </comment>
  </commentList>
</comments>
</file>

<file path=xl/comments3.xml><?xml version="1.0" encoding="utf-8"?>
<comments xmlns="http://schemas.openxmlformats.org/spreadsheetml/2006/main">
  <authors>
    <author>m.claussen</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color indexed="81"/>
            <rFont val="Tahoma"/>
            <family val="2"/>
          </rPr>
          <t xml:space="preserve">
</t>
        </r>
      </text>
    </comment>
    <comment ref="C6" authorId="0">
      <text>
        <r>
          <rPr>
            <b/>
            <sz val="10"/>
            <color indexed="10"/>
            <rFont val="Tahoma"/>
            <family val="2"/>
          </rPr>
          <t>Kommunikation</t>
        </r>
      </text>
    </comment>
    <comment ref="I8" authorId="0">
      <text>
        <r>
          <rPr>
            <sz val="8"/>
            <color indexed="10"/>
            <rFont val="Arial"/>
            <family val="2"/>
          </rPr>
          <t xml:space="preserve">prüfen, ob Häufigkeit stimmt, egal ob in Monaten, Wochen oder Tagen
</t>
        </r>
      </text>
    </comment>
    <comment ref="C9" authorId="0">
      <text>
        <r>
          <rPr>
            <b/>
            <sz val="10"/>
            <color indexed="10"/>
            <rFont val="Tahoma"/>
            <family val="2"/>
          </rPr>
          <t xml:space="preserve">Diverses
</t>
        </r>
      </text>
    </comment>
    <comment ref="C10" authorId="0">
      <text>
        <r>
          <rPr>
            <b/>
            <sz val="10"/>
            <color indexed="10"/>
            <rFont val="Tahoma"/>
            <family val="2"/>
          </rPr>
          <t>Mobilität</t>
        </r>
      </text>
    </comment>
    <comment ref="I12" authorId="0">
      <text>
        <r>
          <rPr>
            <sz val="8"/>
            <color indexed="10"/>
            <rFont val="Arial"/>
            <family val="2"/>
          </rPr>
          <t xml:space="preserve">prüfen, ob Häufigkeit stimmt, egal ob in Monaten, Wochen oder Tagen
</t>
        </r>
      </text>
    </comment>
    <comment ref="I13" authorId="0">
      <text>
        <r>
          <rPr>
            <sz val="8"/>
            <color indexed="10"/>
            <rFont val="Arial"/>
            <family val="2"/>
          </rPr>
          <t xml:space="preserve">prüfen, ob Häufigkeit stimmt, egal ob in Monaten, Wochen oder Tagen
</t>
        </r>
      </text>
    </comment>
    <comment ref="I14" authorId="0">
      <text>
        <r>
          <rPr>
            <sz val="8"/>
            <color indexed="10"/>
            <rFont val="Arial"/>
            <family val="2"/>
          </rPr>
          <t xml:space="preserve">prüfen, ob Häufigkeit stimmt, egal ob in Monaten, Wochen oder Tagen
</t>
        </r>
      </text>
    </comment>
    <comment ref="C15" authorId="0">
      <text>
        <r>
          <rPr>
            <sz val="10"/>
            <color indexed="10"/>
            <rFont val="Arial"/>
            <family val="2"/>
          </rPr>
          <t>Beruf u. Schule</t>
        </r>
      </text>
    </comment>
    <comment ref="I15" authorId="0">
      <text>
        <r>
          <rPr>
            <sz val="8"/>
            <color indexed="10"/>
            <rFont val="Arial"/>
            <family val="2"/>
          </rPr>
          <t xml:space="preserve">prüfen, ob Häufigkeit stimmt, egal ob in Monaten, Wochen oder Tagen
</t>
        </r>
      </text>
    </comment>
    <comment ref="C18" authorId="0">
      <text>
        <r>
          <rPr>
            <b/>
            <sz val="10"/>
            <color indexed="10"/>
            <rFont val="Tahoma"/>
            <family val="2"/>
          </rPr>
          <t>Freizeit, Schönheit, Vergnügen</t>
        </r>
      </text>
    </comment>
    <comment ref="I18" authorId="0">
      <text>
        <r>
          <rPr>
            <sz val="8"/>
            <color indexed="10"/>
            <rFont val="Arial"/>
            <family val="2"/>
          </rPr>
          <t xml:space="preserve">prüfen, ob Häufigkeit stimmt, egal ob in Monaten, Wochen oder Tagen
</t>
        </r>
      </text>
    </comment>
    <comment ref="I21" authorId="0">
      <text>
        <r>
          <rPr>
            <sz val="8"/>
            <color indexed="10"/>
            <rFont val="Arial"/>
            <family val="2"/>
          </rPr>
          <t xml:space="preserve">prüfen, ob Häufigkeit stimmt, egal ob in Monaten, Wochen oder Tagen
</t>
        </r>
      </text>
    </comment>
    <comment ref="I22" authorId="0">
      <text>
        <r>
          <rPr>
            <sz val="8"/>
            <color indexed="10"/>
            <rFont val="Arial"/>
            <family val="2"/>
          </rPr>
          <t xml:space="preserve">prüfen, ob Häufigkeit stimmt, egal ob in Monaten, Wochen oder Tagen
</t>
        </r>
      </text>
    </comment>
    <comment ref="I25" authorId="0">
      <text>
        <r>
          <rPr>
            <sz val="8"/>
            <color indexed="10"/>
            <rFont val="Arial"/>
            <family val="2"/>
          </rPr>
          <t xml:space="preserve">prüfen, ob Häufigkeit stimmt, egal ob in Monaten, Wochen oder Tagen
</t>
        </r>
      </text>
    </comment>
    <comment ref="I26" authorId="0">
      <text>
        <r>
          <rPr>
            <sz val="8"/>
            <color indexed="10"/>
            <rFont val="Arial"/>
            <family val="2"/>
          </rPr>
          <t xml:space="preserve">prüfen, ob Häufigkeit stimmt, egal ob in Monaten, Wochen oder Tagen
</t>
        </r>
      </text>
    </comment>
    <comment ref="I27" authorId="0">
      <text>
        <r>
          <rPr>
            <sz val="8"/>
            <color indexed="10"/>
            <rFont val="Arial"/>
            <family val="2"/>
          </rPr>
          <t xml:space="preserve">prüfen, ob Häufigkeit stimmt, egal ob in Monaten, Wochen oder Tagen
</t>
        </r>
      </text>
    </comment>
    <comment ref="A28" authorId="0">
      <text>
        <r>
          <rPr>
            <b/>
            <sz val="10"/>
            <color indexed="10"/>
            <rFont val="Tahoma"/>
            <family val="2"/>
          </rPr>
          <t xml:space="preserve">Diverses
</t>
        </r>
      </text>
    </comment>
    <comment ref="C32" authorId="0">
      <text>
        <r>
          <rPr>
            <b/>
            <sz val="10"/>
            <color indexed="10"/>
            <rFont val="Tahoma"/>
            <family val="2"/>
          </rPr>
          <t>Angestrebter Überschuss</t>
        </r>
      </text>
    </comment>
    <comment ref="C33" authorId="0">
      <text>
        <r>
          <rPr>
            <b/>
            <sz val="10"/>
            <color indexed="10"/>
            <rFont val="Tahoma"/>
            <family val="2"/>
          </rPr>
          <t>Angestrebter Überschuss</t>
        </r>
      </text>
    </comment>
    <comment ref="C34" authorId="0">
      <text>
        <r>
          <rPr>
            <b/>
            <sz val="10"/>
            <color indexed="10"/>
            <rFont val="Tahoma"/>
            <family val="2"/>
          </rPr>
          <t>Angestrebter Überschuss</t>
        </r>
      </text>
    </comment>
  </commentList>
</comments>
</file>

<file path=xl/comments4.xml><?xml version="1.0" encoding="utf-8"?>
<comments xmlns="http://schemas.openxmlformats.org/spreadsheetml/2006/main">
  <authors>
    <author>m.claussen</author>
    <author>Claudia Fanara</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color indexed="81"/>
            <rFont val="Tahoma"/>
            <family val="2"/>
          </rPr>
          <t xml:space="preserve">
</t>
        </r>
      </text>
    </comment>
    <comment ref="C6" authorId="0">
      <text>
        <r>
          <rPr>
            <sz val="10"/>
            <color indexed="10"/>
            <rFont val="Arial"/>
            <family val="2"/>
          </rPr>
          <t>Kommunikation</t>
        </r>
      </text>
    </comment>
    <comment ref="C8" authorId="0">
      <text>
        <r>
          <rPr>
            <sz val="10"/>
            <color indexed="10"/>
            <rFont val="Arial"/>
            <family val="2"/>
          </rPr>
          <t>Mobilität</t>
        </r>
      </text>
    </comment>
    <comment ref="I12" authorId="0">
      <text>
        <r>
          <rPr>
            <sz val="8"/>
            <color indexed="10"/>
            <rFont val="Arial"/>
            <family val="2"/>
          </rPr>
          <t xml:space="preserve">prüfen, ob Häufigkeit stimmt, egal ob in Monaten, Wochen oder Tagen
</t>
        </r>
      </text>
    </comment>
    <comment ref="C13" authorId="0">
      <text>
        <r>
          <rPr>
            <sz val="10"/>
            <color indexed="10"/>
            <rFont val="Arial"/>
            <family val="2"/>
          </rPr>
          <t>Beruf u. Schule</t>
        </r>
      </text>
    </comment>
    <comment ref="I13" authorId="0">
      <text>
        <r>
          <rPr>
            <sz val="8"/>
            <color indexed="10"/>
            <rFont val="Arial"/>
            <family val="2"/>
          </rPr>
          <t xml:space="preserve">prüfen, ob Häufigkeit stimmt, egal ob in Monaten, Wochen oder Tagen
</t>
        </r>
      </text>
    </comment>
    <comment ref="I14" authorId="0">
      <text>
        <r>
          <rPr>
            <sz val="8"/>
            <color indexed="10"/>
            <rFont val="Arial"/>
            <family val="2"/>
          </rPr>
          <t xml:space="preserve">prüfen, ob Häufigkeit stimmt, egal ob in Monaten, Wochen oder Tagen
</t>
        </r>
      </text>
    </comment>
    <comment ref="I17" authorId="0">
      <text>
        <r>
          <rPr>
            <sz val="8"/>
            <color indexed="10"/>
            <rFont val="Arial"/>
            <family val="2"/>
          </rPr>
          <t xml:space="preserve">prüfen, ob Häufigkeit stimmt, egal ob in Monaten, Wochen oder Tagen
</t>
        </r>
      </text>
    </comment>
    <comment ref="I18" authorId="0">
      <text>
        <r>
          <rPr>
            <sz val="8"/>
            <color indexed="10"/>
            <rFont val="Arial"/>
            <family val="2"/>
          </rPr>
          <t xml:space="preserve">prüfen, ob Häufigkeit stimmt, egal ob in Monaten, Wochen oder Tagen
</t>
        </r>
      </text>
    </comment>
    <comment ref="I21" authorId="0">
      <text>
        <r>
          <rPr>
            <sz val="8"/>
            <color indexed="10"/>
            <rFont val="Arial"/>
            <family val="2"/>
          </rPr>
          <t xml:space="preserve">prüfen, ob Häufigkeit stimmt, egal ob in Monaten, Wochen oder Tagen
</t>
        </r>
      </text>
    </comment>
    <comment ref="I22" authorId="0">
      <text>
        <r>
          <rPr>
            <sz val="8"/>
            <color indexed="10"/>
            <rFont val="Arial"/>
            <family val="2"/>
          </rPr>
          <t xml:space="preserve">prüfen, ob Häufigkeit stimmt, egal ob in Monaten, Wochen oder Tagen
</t>
        </r>
      </text>
    </comment>
    <comment ref="C25" authorId="0">
      <text>
        <r>
          <rPr>
            <sz val="10"/>
            <color indexed="10"/>
            <rFont val="Arial"/>
            <family val="2"/>
          </rPr>
          <t>Freizeit, Schönheit, Vergnügen</t>
        </r>
      </text>
    </comment>
    <comment ref="I25" authorId="0">
      <text>
        <r>
          <rPr>
            <sz val="8"/>
            <color indexed="10"/>
            <rFont val="Arial"/>
            <family val="2"/>
          </rPr>
          <t xml:space="preserve">prüfen, ob Häufigkeit stimmt, egal ob in Monaten, Wochen oder Tagen
</t>
        </r>
      </text>
    </comment>
    <comment ref="I26" authorId="0">
      <text>
        <r>
          <rPr>
            <sz val="8"/>
            <color indexed="10"/>
            <rFont val="Arial"/>
            <family val="2"/>
          </rPr>
          <t xml:space="preserve">prüfen, ob Häufigkeit stimmt, egal ob in Monaten, Wochen oder Tagen
</t>
        </r>
      </text>
    </comment>
    <comment ref="I27" authorId="0">
      <text>
        <r>
          <rPr>
            <sz val="8"/>
            <color indexed="10"/>
            <rFont val="Arial"/>
            <family val="2"/>
          </rPr>
          <t xml:space="preserve">prüfen, ob Häufigkeit stimmt, egal ob in Monaten, Wochen oder Tagen
</t>
        </r>
      </text>
    </comment>
    <comment ref="I31" authorId="0">
      <text>
        <r>
          <rPr>
            <sz val="8"/>
            <color indexed="10"/>
            <rFont val="Arial"/>
            <family val="2"/>
          </rPr>
          <t xml:space="preserve">prüfen, ob Häufigkeit stimmt, egal ob in Monaten, Wochen oder Tagen
</t>
        </r>
      </text>
    </comment>
    <comment ref="C32" authorId="1">
      <text>
        <r>
          <rPr>
            <sz val="8"/>
            <color indexed="81"/>
            <rFont val="Arial"/>
            <family val="2"/>
          </rPr>
          <t>Diverses</t>
        </r>
      </text>
    </comment>
    <comment ref="I32" authorId="0">
      <text>
        <r>
          <rPr>
            <sz val="8"/>
            <color indexed="10"/>
            <rFont val="Arial"/>
            <family val="2"/>
          </rPr>
          <t xml:space="preserve">prüfen, ob Häufigkeit stimmt, egal ob in Monaten, Wochen oder Tagen
</t>
        </r>
      </text>
    </comment>
    <comment ref="I33" authorId="0">
      <text>
        <r>
          <rPr>
            <sz val="8"/>
            <color indexed="10"/>
            <rFont val="Arial"/>
            <family val="2"/>
          </rPr>
          <t xml:space="preserve">prüfen, ob Häufigkeit stimmt, egal ob in Monaten, Wochen oder Tagen
</t>
        </r>
      </text>
    </comment>
  </commentList>
</comments>
</file>

<file path=xl/comments5.xml><?xml version="1.0" encoding="utf-8"?>
<comments xmlns="http://schemas.openxmlformats.org/spreadsheetml/2006/main">
  <authors>
    <author>m.claussen</author>
  </authors>
  <commentList>
    <comment ref="D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color indexed="81"/>
            <rFont val="Tahoma"/>
            <family val="2"/>
          </rPr>
          <t xml:space="preserve">
</t>
        </r>
      </text>
    </comment>
    <comment ref="C6" authorId="0">
      <text>
        <r>
          <rPr>
            <b/>
            <sz val="10"/>
            <color indexed="10"/>
            <rFont val="Tahoma"/>
            <family val="2"/>
          </rPr>
          <t>Wohnen</t>
        </r>
      </text>
    </comment>
    <comment ref="I10" authorId="0">
      <text>
        <r>
          <rPr>
            <sz val="8"/>
            <color indexed="10"/>
            <rFont val="Arial"/>
            <family val="2"/>
          </rPr>
          <t xml:space="preserve">prüfen, ob Häufigkeit stimmt, egal ob in Monaten, Wochen oder Tagen
</t>
        </r>
      </text>
    </comment>
    <comment ref="I11" authorId="0">
      <text>
        <r>
          <rPr>
            <sz val="8"/>
            <color indexed="10"/>
            <rFont val="Arial"/>
            <family val="2"/>
          </rPr>
          <t xml:space="preserve">prüfen, ob Häufigkeit stimmt, egal ob in Monaten, Wochen oder Tagen
</t>
        </r>
      </text>
    </comment>
    <comment ref="I15" authorId="0">
      <text>
        <r>
          <rPr>
            <sz val="8"/>
            <color indexed="10"/>
            <rFont val="Arial"/>
            <family val="2"/>
          </rPr>
          <t xml:space="preserve">prüfen, ob Häufigkeit stimmt, egal ob in Monaten, Wochen oder Tagen
</t>
        </r>
      </text>
    </comment>
    <comment ref="I16" authorId="0">
      <text>
        <r>
          <rPr>
            <sz val="8"/>
            <color indexed="10"/>
            <rFont val="Arial"/>
            <family val="2"/>
          </rPr>
          <t xml:space="preserve">prüfen, ob Häufigkeit stimmt, egal ob in Monaten, Wochen oder Tagen
</t>
        </r>
      </text>
    </comment>
    <comment ref="I17" authorId="0">
      <text>
        <r>
          <rPr>
            <sz val="8"/>
            <color indexed="10"/>
            <rFont val="Arial"/>
            <family val="2"/>
          </rPr>
          <t xml:space="preserve">prüfen, ob Häufigkeit stimmt, egal ob in Monaten, Wochen oder Tagen
</t>
        </r>
      </text>
    </comment>
    <comment ref="I18" authorId="0">
      <text>
        <r>
          <rPr>
            <sz val="8"/>
            <color indexed="10"/>
            <rFont val="Arial"/>
            <family val="2"/>
          </rPr>
          <t xml:space="preserve">prüfen, ob Häufigkeit stimmt, egal ob in Monaten, Wochen oder Tagen
</t>
        </r>
      </text>
    </comment>
    <comment ref="I20" authorId="0">
      <text>
        <r>
          <rPr>
            <sz val="8"/>
            <color indexed="10"/>
            <rFont val="Arial"/>
            <family val="2"/>
          </rPr>
          <t xml:space="preserve">prüfen, ob Häufigkeit stimmt, egal ob in Monaten, Wochen oder Tagen
</t>
        </r>
      </text>
    </comment>
    <comment ref="I23" authorId="0">
      <text>
        <r>
          <rPr>
            <sz val="8"/>
            <color indexed="10"/>
            <rFont val="Arial"/>
            <family val="2"/>
          </rPr>
          <t xml:space="preserve">prüfen, ob Häufigkeit stimmt, egal ob in Monaten, Wochen oder Tagen
</t>
        </r>
      </text>
    </comment>
    <comment ref="I26" authorId="0">
      <text>
        <r>
          <rPr>
            <sz val="8"/>
            <color indexed="10"/>
            <rFont val="Arial"/>
            <family val="2"/>
          </rPr>
          <t xml:space="preserve">prüfen, ob Häufigkeit stimmt, egal ob in Monaten, Wochen oder Tagen
</t>
        </r>
      </text>
    </comment>
  </commentList>
</comments>
</file>

<file path=xl/comments6.xml><?xml version="1.0" encoding="utf-8"?>
<comments xmlns="http://schemas.openxmlformats.org/spreadsheetml/2006/main">
  <authors>
    <author>m.claussen</author>
    <author>Claudia Fanara</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color indexed="81"/>
            <rFont val="Tahoma"/>
            <family val="2"/>
          </rPr>
          <t xml:space="preserve">
</t>
        </r>
      </text>
    </comment>
    <comment ref="E6" authorId="1">
      <text>
        <r>
          <rPr>
            <sz val="8"/>
            <color indexed="81"/>
            <rFont val="Tahoma"/>
            <family val="2"/>
          </rPr>
          <t xml:space="preserve">Tragen Sie den Neuwert Ihres Fahrzeugs, die jährlichen Kilometer, den aktuellen Benzinpreis und den Benzinverbrauch in Litern pro 100 Kilometer ein.  Mit Hilfe Ihrer Angaben werden automatisch die Kosten für Benzin, Reifen, Service und Reparaturen, Abschreibung und Wertverminderung berechnet
</t>
        </r>
      </text>
    </comment>
    <comment ref="C10" authorId="0">
      <text>
        <r>
          <rPr>
            <sz val="10"/>
            <color indexed="10"/>
            <rFont val="Arial"/>
            <family val="2"/>
          </rPr>
          <t>Mobilität</t>
        </r>
      </text>
    </comment>
    <comment ref="I13" authorId="0">
      <text>
        <r>
          <rPr>
            <sz val="8"/>
            <color indexed="10"/>
            <rFont val="Arial"/>
            <family val="2"/>
          </rPr>
          <t xml:space="preserve">prüfen, ob Häufigkeit stimmt, egal ob in Monaten, Wochen oder Tagen
</t>
        </r>
      </text>
    </comment>
    <comment ref="I14" authorId="0">
      <text>
        <r>
          <rPr>
            <sz val="8"/>
            <color indexed="10"/>
            <rFont val="Arial"/>
            <family val="2"/>
          </rPr>
          <t xml:space="preserve">prüfen, ob Häufigkeit stimmt, egal ob in Monaten, Wochen oder Tagen
</t>
        </r>
      </text>
    </comment>
    <comment ref="I15" authorId="0">
      <text>
        <r>
          <rPr>
            <sz val="8"/>
            <color indexed="10"/>
            <rFont val="Arial"/>
            <family val="2"/>
          </rPr>
          <t xml:space="preserve">prüfen, ob Häufigkeit stimmt, egal ob in Monaten, Wochen oder Tagen
</t>
        </r>
      </text>
    </comment>
    <comment ref="I21" authorId="0">
      <text>
        <r>
          <rPr>
            <sz val="8"/>
            <color indexed="10"/>
            <rFont val="Arial"/>
            <family val="2"/>
          </rPr>
          <t xml:space="preserve">prüfen, ob Häufigkeit stimmt, egal ob in Monaten, Wochen oder Tagen
</t>
        </r>
      </text>
    </comment>
    <comment ref="I22" authorId="0">
      <text>
        <r>
          <rPr>
            <sz val="8"/>
            <color indexed="10"/>
            <rFont val="Arial"/>
            <family val="2"/>
          </rPr>
          <t xml:space="preserve">prüfen, ob Häufigkeit stimmt, egal ob in Monaten, Wochen oder Tagen
</t>
        </r>
      </text>
    </comment>
    <comment ref="I25" authorId="0">
      <text>
        <r>
          <rPr>
            <sz val="8"/>
            <color indexed="10"/>
            <rFont val="Arial"/>
            <family val="2"/>
          </rPr>
          <t xml:space="preserve">prüfen, ob Häufigkeit stimmt, egal ob in Monaten, Wochen oder Tagen
</t>
        </r>
      </text>
    </comment>
  </commentList>
</comments>
</file>

<file path=xl/comments7.xml><?xml version="1.0" encoding="utf-8"?>
<comments xmlns="http://schemas.openxmlformats.org/spreadsheetml/2006/main">
  <authors>
    <author>m.claussen</author>
    <author>Claudia Fanara</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color indexed="81"/>
            <rFont val="Tahoma"/>
            <family val="2"/>
          </rPr>
          <t xml:space="preserve">
</t>
        </r>
      </text>
    </comment>
    <comment ref="E6" authorId="1">
      <text>
        <r>
          <rPr>
            <sz val="8"/>
            <color indexed="81"/>
            <rFont val="Tahoma"/>
            <family val="2"/>
          </rPr>
          <t xml:space="preserve">Tragen Sie den Neuwert Ihres Fahrzeugs, die jährlichen Kilometer, den aktuellen Benzinpreis und den Benzinverbrauch in Litern pro 100 Kilometer ein.  Mit Hilfe Ihrer Angaben werden automatisch die Kosten für Benzin, Reifen, Service und Reparaturen, Abschreibung und Wertverminderung berechnet
</t>
        </r>
      </text>
    </comment>
    <comment ref="C10" authorId="0">
      <text>
        <r>
          <rPr>
            <sz val="10"/>
            <color indexed="10"/>
            <rFont val="Arial"/>
            <family val="2"/>
          </rPr>
          <t>Mobilität</t>
        </r>
      </text>
    </comment>
    <comment ref="I13" authorId="0">
      <text>
        <r>
          <rPr>
            <sz val="8"/>
            <color indexed="10"/>
            <rFont val="Arial"/>
            <family val="2"/>
          </rPr>
          <t xml:space="preserve">prüfen, ob Häufigkeit stimmt, egal ob in Monaten, Wochen oder Tagen
</t>
        </r>
      </text>
    </comment>
    <comment ref="I14" authorId="0">
      <text>
        <r>
          <rPr>
            <sz val="8"/>
            <color indexed="10"/>
            <rFont val="Arial"/>
            <family val="2"/>
          </rPr>
          <t xml:space="preserve">prüfen, ob Häufigkeit stimmt, egal ob in Monaten, Wochen oder Tagen
</t>
        </r>
      </text>
    </comment>
    <comment ref="I15" authorId="0">
      <text>
        <r>
          <rPr>
            <sz val="8"/>
            <color indexed="10"/>
            <rFont val="Arial"/>
            <family val="2"/>
          </rPr>
          <t xml:space="preserve">prüfen, ob Häufigkeit stimmt, egal ob in Monaten, Wochen oder Tagen
</t>
        </r>
      </text>
    </comment>
    <comment ref="I21" authorId="0">
      <text>
        <r>
          <rPr>
            <sz val="8"/>
            <color indexed="10"/>
            <rFont val="Arial"/>
            <family val="2"/>
          </rPr>
          <t xml:space="preserve">prüfen, ob Häufigkeit stimmt, egal ob in Monaten, Wochen oder Tagen
</t>
        </r>
      </text>
    </comment>
    <comment ref="I22" authorId="0">
      <text>
        <r>
          <rPr>
            <sz val="8"/>
            <color indexed="10"/>
            <rFont val="Arial"/>
            <family val="2"/>
          </rPr>
          <t xml:space="preserve">prüfen, ob Häufigkeit stimmt, egal ob in Monaten, Wochen oder Tagen
</t>
        </r>
      </text>
    </comment>
    <comment ref="I25" authorId="0">
      <text>
        <r>
          <rPr>
            <sz val="8"/>
            <color indexed="10"/>
            <rFont val="Arial"/>
            <family val="2"/>
          </rPr>
          <t xml:space="preserve">prüfen, ob Häufigkeit stimmt, egal ob in Monaten, Wochen oder Tagen
</t>
        </r>
      </text>
    </comment>
  </commentList>
</comments>
</file>

<file path=xl/sharedStrings.xml><?xml version="1.0" encoding="utf-8"?>
<sst xmlns="http://schemas.openxmlformats.org/spreadsheetml/2006/main" count="599" uniqueCount="215">
  <si>
    <t>Einkommen</t>
  </si>
  <si>
    <t>Betrag 
pro Monat</t>
  </si>
  <si>
    <t>Betrag 
pro Jahr</t>
  </si>
  <si>
    <t>Saldo
pro Monat</t>
  </si>
  <si>
    <r>
      <t>Total</t>
    </r>
    <r>
      <rPr>
        <sz val="13.5"/>
        <rFont val="Arial Narrow"/>
        <family val="2"/>
      </rPr>
      <t xml:space="preserve"> 'Einkommen'</t>
    </r>
  </si>
  <si>
    <t>Berufsbedingte auswärtige Verpflegung</t>
  </si>
  <si>
    <t>Kleider, Schuhe</t>
  </si>
  <si>
    <t>Coiffeur</t>
  </si>
  <si>
    <t xml:space="preserve">Billette für Kino Konzert Fussball Theater </t>
  </si>
  <si>
    <t>Schulmaterial, beruflich bedingte Anschaffungen</t>
  </si>
  <si>
    <t>Shopping (CD's, Zeitschriften, kleine Anschaffungen)</t>
  </si>
  <si>
    <t>Steuern, Bund</t>
  </si>
  <si>
    <t>Velo- / Mofaunterhalt</t>
  </si>
  <si>
    <t>b</t>
  </si>
  <si>
    <t>Kommentare, Empfehlungen, Ziele</t>
  </si>
  <si>
    <t>Benzin</t>
  </si>
  <si>
    <t>Bussen</t>
  </si>
  <si>
    <t>Motorfahrzeugsteuer</t>
  </si>
  <si>
    <t>Parkgebühren</t>
  </si>
  <si>
    <t>Versicherung Rechtsschutz</t>
  </si>
  <si>
    <t>Ausgaben</t>
  </si>
  <si>
    <t>Betreuungskosten Kinder</t>
  </si>
  <si>
    <t>Beruf und Schule: Aus- und Weiterbildung</t>
  </si>
  <si>
    <t>Kommunikation: Telefon Fixnet</t>
  </si>
  <si>
    <t>Überschuss: Bezahlen von Schulden, monatliche Rate</t>
  </si>
  <si>
    <t>AHV-Minimalbeitrag bei Nicht-Erwerbstätigen</t>
  </si>
  <si>
    <t>Hausrat-/Haftpflichtversicherung</t>
  </si>
  <si>
    <r>
      <t xml:space="preserve">Persönliche Auslagen Partnerin gemäss </t>
    </r>
    <r>
      <rPr>
        <sz val="13.5"/>
        <color indexed="12"/>
        <rFont val="Arial Narrow"/>
        <family val="2"/>
      </rPr>
      <t>sep. Blatt</t>
    </r>
  </si>
  <si>
    <t>Elektrizität/Gas</t>
  </si>
  <si>
    <t>Heiz- und Nebenkostennachzahlung</t>
  </si>
  <si>
    <t>siehe Tabellenblatt "Partnerin"</t>
  </si>
  <si>
    <t>siehe Tabellenblatt "Partner"</t>
  </si>
  <si>
    <t>Vereins- und Verbandsbeiträge</t>
  </si>
  <si>
    <t>Kirchliche Gemeinschaft, Kirchensteuern</t>
  </si>
  <si>
    <r>
      <t xml:space="preserve">Persönliche Auslagen Partner gemäss </t>
    </r>
    <r>
      <rPr>
        <sz val="13.5"/>
        <color indexed="12"/>
        <rFont val="Arial Narrow"/>
        <family val="2"/>
      </rPr>
      <t>sep. Blatt</t>
    </r>
  </si>
  <si>
    <t>Heizung</t>
  </si>
  <si>
    <t>Leasingrate</t>
  </si>
  <si>
    <t>Abonnemente für Zeitungen, Zeitschriften u.ä.</t>
  </si>
  <si>
    <t>Internet und Kabelgebühren</t>
  </si>
  <si>
    <t>Radio- und Fernsehkonzession Billag</t>
  </si>
  <si>
    <t>Taschengeld</t>
  </si>
  <si>
    <t>Sortieren</t>
  </si>
  <si>
    <r>
      <t xml:space="preserve">Andere Genussmittel: </t>
    </r>
    <r>
      <rPr>
        <sz val="13.5"/>
        <color indexed="10"/>
        <rFont val="Arial Narrow"/>
        <family val="2"/>
      </rPr>
      <t xml:space="preserve">jeden Tag </t>
    </r>
    <r>
      <rPr>
        <sz val="13.5"/>
        <rFont val="Arial Narrow"/>
        <family val="2"/>
      </rPr>
      <t>ca. Sfr.</t>
    </r>
  </si>
  <si>
    <r>
      <t xml:space="preserve">Rauchen: </t>
    </r>
    <r>
      <rPr>
        <sz val="13.5"/>
        <color indexed="10"/>
        <rFont val="Arial Narrow"/>
        <family val="2"/>
      </rPr>
      <t xml:space="preserve">jeden Tag </t>
    </r>
    <r>
      <rPr>
        <sz val="13.5"/>
        <rFont val="Arial Narrow"/>
        <family val="2"/>
      </rPr>
      <t>ca. Sfr.</t>
    </r>
  </si>
  <si>
    <t>Häufigkeit im Jahr eintragen</t>
  </si>
  <si>
    <t>wird errechnet:</t>
  </si>
  <si>
    <r>
      <t xml:space="preserve">Sparen </t>
    </r>
    <r>
      <rPr>
        <sz val="10"/>
        <rFont val="Arial Narrow"/>
        <family val="2"/>
      </rPr>
      <t>(Säule 3a)</t>
    </r>
  </si>
  <si>
    <t>Der Saldo (Einnahmen minus Ausgaben) beträgt:</t>
  </si>
  <si>
    <r>
      <t xml:space="preserve">Trinken und Essen gehen in der Freizeit </t>
    </r>
    <r>
      <rPr>
        <sz val="13.5"/>
        <color indexed="10"/>
        <rFont val="Arial Narrow"/>
        <family val="2"/>
      </rPr>
      <t>pro Woche</t>
    </r>
  </si>
  <si>
    <t>Geschenke (inkl. Weihnachten)</t>
  </si>
  <si>
    <t>Gäste, Einladungen</t>
  </si>
  <si>
    <t>Spenden</t>
  </si>
  <si>
    <t>a</t>
  </si>
  <si>
    <t>c</t>
  </si>
  <si>
    <t xml:space="preserve">Datum dieser Budgeterstellung: </t>
  </si>
  <si>
    <t>Der Saldo der Ausgaben beträgt:</t>
  </si>
  <si>
    <r>
      <t xml:space="preserve">Persönliche Auslagen Kind(er) gemäss </t>
    </r>
    <r>
      <rPr>
        <sz val="13.5"/>
        <color indexed="12"/>
        <rFont val="Arial Narrow"/>
        <family val="2"/>
      </rPr>
      <t>sep. Blatt</t>
    </r>
  </si>
  <si>
    <t>In diesen Spalten: Franken eintragen</t>
  </si>
  <si>
    <r>
      <t xml:space="preserve">Sparen </t>
    </r>
    <r>
      <rPr>
        <sz val="10"/>
        <rFont val="Arial Narrow"/>
        <family val="2"/>
      </rPr>
      <t>(Anschaffungen, Ferien, Unvorhergesehenes...)</t>
    </r>
  </si>
  <si>
    <t>Liegenschaftssteuer</t>
  </si>
  <si>
    <t>Verbandsbeitrag</t>
  </si>
  <si>
    <t>Renovations- und Erneuerungsfonds</t>
  </si>
  <si>
    <t>Verwaltung, Buchhaltung, Revision</t>
  </si>
  <si>
    <t>Motorfahrzeugkontrolle</t>
  </si>
  <si>
    <r>
      <t xml:space="preserve">Total </t>
    </r>
    <r>
      <rPr>
        <sz val="13.5"/>
        <rFont val="Arial Narrow"/>
        <family val="2"/>
      </rPr>
      <t>Ausgaben</t>
    </r>
  </si>
  <si>
    <t>Abschreibung</t>
  </si>
  <si>
    <t>Neue Reifen inkl. Montage</t>
  </si>
  <si>
    <t>Ansparen von Rückstellungen und Reserven!</t>
  </si>
  <si>
    <t>Diverse Saldierungen</t>
  </si>
  <si>
    <t>Ausgaben, Bezahlen von Schulden und Sparen</t>
  </si>
  <si>
    <r>
      <t xml:space="preserve">Ausgaben </t>
    </r>
    <r>
      <rPr>
        <u/>
        <sz val="10"/>
        <rFont val="Arial Narrow"/>
        <family val="2"/>
      </rPr>
      <t>ohne Zahlen von Schulden und Sparen</t>
    </r>
  </si>
  <si>
    <r>
      <t xml:space="preserve">Total </t>
    </r>
    <r>
      <rPr>
        <sz val="13.5"/>
        <rFont val="Arial Narrow"/>
        <family val="2"/>
      </rPr>
      <t>Ausgaben ohne Zahlen von Schulden und Sparen</t>
    </r>
  </si>
  <si>
    <r>
      <t xml:space="preserve">Total </t>
    </r>
    <r>
      <rPr>
        <sz val="13.5"/>
        <rFont val="Arial Narrow"/>
        <family val="2"/>
      </rPr>
      <t>Bezahlen von Schulden und Sparen</t>
    </r>
  </si>
  <si>
    <r>
      <t xml:space="preserve">Sparen </t>
    </r>
    <r>
      <rPr>
        <sz val="10"/>
        <rFont val="Arial Narrow"/>
        <family val="2"/>
      </rPr>
      <t>(steuerbegünstigstes Sparen, 3. Säule)</t>
    </r>
  </si>
  <si>
    <r>
      <t xml:space="preserve">wird errechnet: </t>
    </r>
    <r>
      <rPr>
        <sz val="10"/>
        <rFont val="Arial Narrow"/>
        <family val="2"/>
      </rPr>
      <t>Betrag 
pro Jahr</t>
    </r>
  </si>
  <si>
    <t>Militärpflichtersatz</t>
  </si>
  <si>
    <t>Lebensmittel, Getränke</t>
  </si>
  <si>
    <t>12 oder 13 Löhne?</t>
  </si>
  <si>
    <t xml:space="preserve">Zweck dieses Budgets:  
</t>
  </si>
  <si>
    <t>http://www.budgetberatung.ch/Richtlinien-Merkblaetter.18.0.html</t>
  </si>
  <si>
    <r>
      <rPr>
        <sz val="8"/>
        <rFont val="Arial Narrow"/>
        <family val="2"/>
      </rPr>
      <t xml:space="preserve">wird errechnet: </t>
    </r>
    <r>
      <rPr>
        <b/>
        <sz val="14"/>
        <rFont val="Arial Narrow"/>
        <family val="2"/>
      </rPr>
      <t>Betrag 
pro Monat</t>
    </r>
  </si>
  <si>
    <t>Kaminfeger, Heizungswartung</t>
  </si>
  <si>
    <t>Versicherungsprämien (Todesfall, Erwerbsunfähigkeit, Arbeitslosigkeit)</t>
  </si>
  <si>
    <t>Wasser, Abwasser</t>
  </si>
  <si>
    <t>Garage, Abstellplatz</t>
  </si>
  <si>
    <t>Wertverminderung</t>
  </si>
  <si>
    <t>10 % des Katalogpreises pro Jahr</t>
  </si>
  <si>
    <t>2 % des Katalogpreises pro 10'000 km</t>
  </si>
  <si>
    <r>
      <t xml:space="preserve">Wohnen in Eigenheim </t>
    </r>
    <r>
      <rPr>
        <sz val="13.5"/>
        <color indexed="12"/>
        <rFont val="Arial Narrow"/>
        <family val="2"/>
      </rPr>
      <t>(aus  Tabellenblatt "Wohnen")</t>
    </r>
  </si>
  <si>
    <t>Telefon Mobile, Prepaid</t>
  </si>
  <si>
    <t>Tram, Bus: Einzelfahrten</t>
  </si>
  <si>
    <t>SBB Halbtax, Generalabonnement</t>
  </si>
  <si>
    <t>SBB  Einzelfahrten</t>
  </si>
  <si>
    <t>bei Monatsabo bar (b) oder mit Rechnung (a). Bei Jahresabo als Rückstellung ©</t>
  </si>
  <si>
    <t>Persönliche Auslagen Partnerin</t>
  </si>
  <si>
    <t>Persönliche Auslagen Partner</t>
  </si>
  <si>
    <t>Persönliche Auslagen Kind(er)</t>
  </si>
  <si>
    <t>Telefon Mobile, Abo und Gespräche</t>
  </si>
  <si>
    <t>Tram, Bus: Abos</t>
  </si>
  <si>
    <t>Tram, Bus: Abo</t>
  </si>
  <si>
    <t>Tram, Bus, Einzelfahrten</t>
  </si>
  <si>
    <t>SBB, Einzelfahrten</t>
  </si>
  <si>
    <t>SBB Einzelfahrten</t>
  </si>
  <si>
    <t>Saldierung der separaten Tabellenblätter</t>
  </si>
  <si>
    <t>Saldo</t>
  </si>
  <si>
    <r>
      <t>Ausgaben sortieren: a = Rechnungen,</t>
    </r>
    <r>
      <rPr>
        <sz val="10"/>
        <rFont val="Arial Narrow"/>
        <family val="2"/>
      </rPr>
      <t xml:space="preserve"> fest kalkulierbar, </t>
    </r>
    <r>
      <rPr>
        <b/>
        <sz val="10"/>
        <rFont val="Arial Narrow"/>
        <family val="2"/>
      </rPr>
      <t xml:space="preserve">oder </t>
    </r>
    <r>
      <rPr>
        <sz val="10"/>
        <rFont val="Arial Narrow"/>
        <family val="2"/>
      </rPr>
      <t xml:space="preserve">nicht sortierte Ausgaben </t>
    </r>
    <r>
      <rPr>
        <b/>
        <sz val="10"/>
        <rFont val="Arial Narrow"/>
        <family val="2"/>
      </rPr>
      <t>oder ....</t>
    </r>
  </si>
  <si>
    <r>
      <t>b = Barauslagen</t>
    </r>
    <r>
      <rPr>
        <sz val="10"/>
        <rFont val="Arial Narrow"/>
        <family val="2"/>
      </rPr>
      <t xml:space="preserve"> / Bezahlung mit Karte / </t>
    </r>
    <r>
      <rPr>
        <b/>
        <sz val="10"/>
        <rFont val="Arial Narrow"/>
        <family val="2"/>
      </rPr>
      <t>oder ....</t>
    </r>
  </si>
  <si>
    <r>
      <t xml:space="preserve">c = Rückstellungen / </t>
    </r>
    <r>
      <rPr>
        <sz val="10"/>
        <rFont val="Arial Narrow"/>
        <family val="2"/>
      </rPr>
      <t xml:space="preserve">periodische Zahlungen / </t>
    </r>
    <r>
      <rPr>
        <b/>
        <sz val="10"/>
        <rFont val="Arial Narrow"/>
        <family val="2"/>
      </rPr>
      <t>oder</t>
    </r>
    <r>
      <rPr>
        <sz val="10"/>
        <rFont val="Arial Narrow"/>
        <family val="2"/>
      </rPr>
      <t xml:space="preserve"> anderer Sortierzweck</t>
    </r>
  </si>
  <si>
    <r>
      <t xml:space="preserve">keine weitere Bezeichnung: </t>
    </r>
    <r>
      <rPr>
        <b/>
        <sz val="10"/>
        <rFont val="Arial Narrow"/>
        <family val="2"/>
      </rPr>
      <t>Sonstiges</t>
    </r>
  </si>
  <si>
    <t>Saldierung Total</t>
  </si>
  <si>
    <t>Total Einkommen</t>
  </si>
  <si>
    <t>Total Ausgaben</t>
  </si>
  <si>
    <t>Die Sortierung kann alternativ auch verwendet werden, um in einer Familie die Verantwortungen zu klären: a = das zahlt der Mann von seinem Konto; b = die Frau von ihrem Konto; c = Zahlungen ab Spar- und Rückstellungskonto; leer = keine Vorgabe</t>
  </si>
  <si>
    <t>Diverse Saldi, Saldierung Hauptblatt</t>
  </si>
  <si>
    <t>Einkommen:</t>
  </si>
  <si>
    <t>Ausgaben:</t>
  </si>
  <si>
    <t>siehe Tabellenblatt "Wohnen"</t>
  </si>
  <si>
    <t>x</t>
  </si>
  <si>
    <t>Steuern Kanton</t>
  </si>
  <si>
    <t>Steuern Gemeinde</t>
  </si>
  <si>
    <t>Monatliche Akontozahlung!</t>
  </si>
  <si>
    <t>Wohnen in Mietwohnung</t>
  </si>
  <si>
    <t>pro Jahr: Radio 169.15; Fernsehen 293.25; beides 462.40; 4 Rechnungen = plus 8.-</t>
  </si>
  <si>
    <t>Minimalbeitrag ist 515.- plus Verwalt.kosten 25.80 = Total 540.80</t>
  </si>
  <si>
    <r>
      <t xml:space="preserve">Rauchen: </t>
    </r>
    <r>
      <rPr>
        <sz val="13.5"/>
        <color indexed="10"/>
        <rFont val="Arial Narrow"/>
        <family val="2"/>
      </rPr>
      <t xml:space="preserve">jeden Tag </t>
    </r>
    <r>
      <rPr>
        <sz val="13.5"/>
        <rFont val="Arial Narrow"/>
        <family val="2"/>
      </rPr>
      <t xml:space="preserve">ca. CHF </t>
    </r>
  </si>
  <si>
    <t>Soll-Budget kommende Monate</t>
  </si>
  <si>
    <r>
      <t xml:space="preserve">Höhe Hypo-thek </t>
    </r>
    <r>
      <rPr>
        <sz val="10"/>
        <rFont val="Arial Narrow"/>
        <family val="2"/>
      </rPr>
      <t>ein-tragen</t>
    </r>
  </si>
  <si>
    <r>
      <t xml:space="preserve">Franken </t>
    </r>
    <r>
      <rPr>
        <sz val="10"/>
        <rFont val="Arial Narrow"/>
        <family val="2"/>
      </rPr>
      <t>eintragen</t>
    </r>
  </si>
  <si>
    <r>
      <t xml:space="preserve">Häufigkeit im Jahr </t>
    </r>
    <r>
      <rPr>
        <sz val="10"/>
        <rFont val="Arial Narrow"/>
        <family val="2"/>
      </rPr>
      <t>eintragen</t>
    </r>
  </si>
  <si>
    <t>Festhypothek 1. Rang, neu: Welcome 430'000*2.1%</t>
  </si>
  <si>
    <t>Festhypothek 2. Rang</t>
  </si>
  <si>
    <t>Liborhypothek bei 1.3% (variabel)</t>
  </si>
  <si>
    <t>Festhypothek bis 7.11.11</t>
  </si>
  <si>
    <t>Amortisation Vertrag bis 13.5.2013 / neu BKB</t>
  </si>
  <si>
    <t>Amortisation Vertrag bis 7.11.11</t>
  </si>
  <si>
    <t>Festhypothek 1. Rang</t>
  </si>
  <si>
    <t>Liborhypothek (variabel)</t>
  </si>
  <si>
    <t>Amortisation</t>
  </si>
  <si>
    <r>
      <t xml:space="preserve">Zins </t>
    </r>
    <r>
      <rPr>
        <sz val="10"/>
        <rFont val="Arial Narrow"/>
        <family val="2"/>
      </rPr>
      <t>ein-tragen</t>
    </r>
  </si>
  <si>
    <t xml:space="preserve"> </t>
  </si>
  <si>
    <t xml:space="preserve">Monatslohn Netto Partner </t>
  </si>
  <si>
    <t>Monatslohn Netto Partnerin</t>
  </si>
  <si>
    <t>Kinderzulagen</t>
  </si>
  <si>
    <t>Familienzulagen</t>
  </si>
  <si>
    <t>Detailberechnung Motorfahrzeug 1</t>
  </si>
  <si>
    <t>aktueller Benzinpreis</t>
  </si>
  <si>
    <t>Benzinverbrauch pro 100 Kilometer</t>
  </si>
  <si>
    <t>Versicherung Motorhaftpflicht Teilkasko</t>
  </si>
  <si>
    <t>Kilometer pro Jahr</t>
  </si>
  <si>
    <t>Neuwert</t>
  </si>
  <si>
    <t>Versicherung, Haftpflicht</t>
  </si>
  <si>
    <t>Der Durchschnittswert beträgt CHF 300. Prüfen Sie, ob dieser Betrag auf Sie zutrifft und ändern Sie ihn bei Bedarf</t>
  </si>
  <si>
    <t>Clubbeitrag, Vignette, Fahrzeugpflege</t>
  </si>
  <si>
    <t xml:space="preserve">Adressen der Strassenverkehrsämter: http://www.asa.ch/de/index.php?page=289&amp;langId=1. Das Fahrzeug muss in folgenden Zeitabständen vorgeführt werden: Erstmals 4 Jahre nach der 1. Inverkehrsetzung, anschliessend nach 3 Jahren, dann alle 2 Jahre. 
</t>
  </si>
  <si>
    <t>Gartenunterhalt</t>
  </si>
  <si>
    <t>Taschengeld, Kind 1</t>
  </si>
  <si>
    <t>Taschengeld, Kind 2</t>
  </si>
  <si>
    <t>Taschengeld, Kind 3</t>
  </si>
  <si>
    <t>Siehe Richtlinien von Budgetberatung CH auf http://budgetberatung.ch/Richtlinien-Merkblaetter.18.0.html</t>
  </si>
  <si>
    <t>Vereins- und Verbandsbeiträge, Hobby Kind 1</t>
  </si>
  <si>
    <t>Vereins- und Verbandsbeiträge, Hobby, Kind 2</t>
  </si>
  <si>
    <t>Vereins- und Verbandsbeiträge, Hobby, Kind 3</t>
  </si>
  <si>
    <t>Gemeinsame Freizeit (ohne Ferien)</t>
  </si>
  <si>
    <t>siehe Tabellenblatt "Motorfahrzeug 1"</t>
  </si>
  <si>
    <t>siehe Tabellenblatt "Motorfahrzeug 2"</t>
  </si>
  <si>
    <t>Lesen Sie die Hinweise auf http://www.priminfo.ch/praemien/beratung/de/index.html</t>
  </si>
  <si>
    <t>Mit Direktabrechnung zwischen ärztlicher Praxis und Krankenkasse sparen Sie Zeit und Papier: http://www.kostensenken.ch/de/</t>
  </si>
  <si>
    <t>Schullager Kind 1</t>
  </si>
  <si>
    <t>Schulmaterial, Kind 1</t>
  </si>
  <si>
    <t>Schulkosten, Kind 1</t>
  </si>
  <si>
    <t>Auswärtige Verpflegung, Kind 1</t>
  </si>
  <si>
    <t>Schulkosten, Kind 2</t>
  </si>
  <si>
    <t>Schullager Kind 2</t>
  </si>
  <si>
    <t>Schulmaterial, Kind 2</t>
  </si>
  <si>
    <t>Auswärtige Verpflegung, Kind 2</t>
  </si>
  <si>
    <t>Schulkosten, Kind 3</t>
  </si>
  <si>
    <t>Schullager Kind 3</t>
  </si>
  <si>
    <t>Schulmaterial, Kind 3</t>
  </si>
  <si>
    <t>Auswärtige Verpflegung, Kind 3</t>
  </si>
  <si>
    <t>Vereins- und Verbandsbeiträge, Hobby</t>
  </si>
  <si>
    <t>Zahnärztliche Kontrolle, Dentalhygiene</t>
  </si>
  <si>
    <t>Laufende zahnärztliche Behandlung</t>
  </si>
  <si>
    <t>siehe Artikel "Geschenke und Mitbringsel" auf http://budgetberatung.ch/Artikel-Budgetthemen.152+M54008d7bd40.0.html</t>
  </si>
  <si>
    <t>Babysitter, Kinder</t>
  </si>
  <si>
    <t>Detailberechnung Wohnen in Eigenheim</t>
  </si>
  <si>
    <t xml:space="preserve">bei der Häufigkeit (Tabellenspalte I) die Ferien berücksichtigen </t>
  </si>
  <si>
    <t>8 % der Kantonssteuer.</t>
  </si>
  <si>
    <t>siehe Tabellenblatt "Kinder"</t>
  </si>
  <si>
    <t>Unterhaltspflichten / Verwandtenunterstützung</t>
  </si>
  <si>
    <r>
      <t xml:space="preserve">Nebenkosten Non-Food </t>
    </r>
    <r>
      <rPr>
        <sz val="10"/>
        <rFont val="Arial Narrow"/>
        <family val="2"/>
      </rPr>
      <t>(Körperpflege, Putzmittel, Entsorgung, Kindercoiffeur)</t>
    </r>
  </si>
  <si>
    <t>Windeln, Babypflege</t>
  </si>
  <si>
    <t>Haustier: Futter</t>
  </si>
  <si>
    <t>Gesundheit, Krankenkasse Grundvers. KVG</t>
  </si>
  <si>
    <t>Gesundheit, Krankenkasse  Zusatzvers. VVG</t>
  </si>
  <si>
    <t>Haustier: Tierarzt und weitere Kosten wie z.B. Hundesteuer</t>
  </si>
  <si>
    <r>
      <t xml:space="preserve">Motorfahrzeug 1: Summe gemäss </t>
    </r>
    <r>
      <rPr>
        <sz val="13.5"/>
        <color indexed="12"/>
        <rFont val="Arial Narrow"/>
        <family val="2"/>
      </rPr>
      <t>separatem Blatt</t>
    </r>
  </si>
  <si>
    <r>
      <t xml:space="preserve">Motorfahrzeug 2:  Summe gemäss </t>
    </r>
    <r>
      <rPr>
        <sz val="13.5"/>
        <color indexed="12"/>
        <rFont val="Arial Narrow"/>
        <family val="2"/>
      </rPr>
      <t>separatem Blatt</t>
    </r>
  </si>
  <si>
    <t>Alimente/ Unterhaltsbeiträge</t>
  </si>
  <si>
    <t>Beruflich bedingte Anschaffungen</t>
  </si>
  <si>
    <t>Versicherung Motorhaftpflicht Vollkasko</t>
  </si>
  <si>
    <t>Detailberechnung Motorfahrzeug 2</t>
  </si>
  <si>
    <t xml:space="preserve">
</t>
  </si>
  <si>
    <t>Programmierung Budgetberatung BL, Claudia Fanara sowie Plusminus, Michael Claussen, Version</t>
  </si>
  <si>
    <t>Lesen Sie die Hinweise auf www.schulden.ch Suche Zahnbehandlung</t>
  </si>
  <si>
    <t>Gesundheit, Beanspruchung von Franchisen</t>
  </si>
  <si>
    <t>Gesundheit, Beanspruchung von  Selbstbehalten</t>
  </si>
  <si>
    <t>Sonstige Zulagen</t>
  </si>
  <si>
    <t>Reparatur- und Servicekosten</t>
  </si>
  <si>
    <t>Optiker, selbst gekaufte Medikamente (auch Verhütung), soweit die KK diese nicht übernimmt</t>
  </si>
  <si>
    <t>Telefon Mobile, Abo, alle Kinder</t>
  </si>
  <si>
    <t>Telefon Mobile, Prepaid, alle Kinder</t>
  </si>
  <si>
    <t>Kleider, Schuhe, alle Kinder</t>
  </si>
  <si>
    <t>SBB Halbtax, Generalabonnement, alle Kinder</t>
  </si>
  <si>
    <t>Tram, Bus: Abo, alle Kinder</t>
  </si>
  <si>
    <t>Velo- / Mofaunterhalt, alle Kinder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</si>
</sst>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SFr.&quot;\ #,##0.00"/>
    <numFmt numFmtId="165" formatCode="#,##0.00_ ;[Red]\-#,##0.00\ "/>
    <numFmt numFmtId="166" formatCode="#,##0.0"/>
    <numFmt numFmtId="167" formatCode="dd/mm/yy;@"/>
    <numFmt numFmtId="168" formatCode="_ [$SFr.-807]\ * #,##0.00_ ;_ [$SFr.-807]\ * \-#,##0.00_ ;_ [$SFr.-807]\ * &quot;-&quot;??_ ;_ @_ "/>
  </numFmts>
  <fonts count="51" x14ac:knownFonts="1">
    <font>
      <sz val="10"/>
      <name val="Arial"/>
    </font>
    <font>
      <sz val="10"/>
      <name val="Arial"/>
      <family val="2"/>
    </font>
    <font>
      <sz val="8"/>
      <name val="Arial"/>
      <family val="2"/>
    </font>
    <font>
      <sz val="14"/>
      <color indexed="10"/>
      <name val="Arial"/>
      <family val="2"/>
    </font>
    <font>
      <sz val="8"/>
      <name val="Arial"/>
      <family val="2"/>
    </font>
    <font>
      <sz val="7"/>
      <name val="Arial"/>
      <family val="2"/>
    </font>
    <font>
      <sz val="11"/>
      <name val="Arial"/>
      <family val="2"/>
    </font>
    <font>
      <b/>
      <u/>
      <sz val="11"/>
      <name val="Arial"/>
      <family val="2"/>
    </font>
    <font>
      <b/>
      <sz val="10"/>
      <name val="Arial"/>
      <family val="2"/>
    </font>
    <font>
      <b/>
      <sz val="11"/>
      <name val="Arial"/>
      <family val="2"/>
    </font>
    <font>
      <sz val="13.5"/>
      <name val="Arial Narrow"/>
      <family val="2"/>
    </font>
    <font>
      <b/>
      <sz val="13.5"/>
      <name val="Arial Narrow"/>
      <family val="2"/>
    </font>
    <font>
      <b/>
      <sz val="10"/>
      <name val="Arial Narrow"/>
      <family val="2"/>
    </font>
    <font>
      <sz val="10"/>
      <name val="Arial Narrow"/>
      <family val="2"/>
    </font>
    <font>
      <b/>
      <sz val="12"/>
      <name val="Arial Narrow"/>
      <family val="2"/>
    </font>
    <font>
      <sz val="12"/>
      <name val="Arial Narrow"/>
      <family val="2"/>
    </font>
    <font>
      <b/>
      <u/>
      <sz val="16"/>
      <name val="Arial Narrow"/>
      <family val="2"/>
    </font>
    <font>
      <b/>
      <sz val="14"/>
      <name val="Arial Narrow"/>
      <family val="2"/>
    </font>
    <font>
      <sz val="8"/>
      <name val="Arial Narrow"/>
      <family val="2"/>
    </font>
    <font>
      <b/>
      <sz val="8"/>
      <name val="Arial"/>
      <family val="2"/>
    </font>
    <font>
      <b/>
      <sz val="10"/>
      <color indexed="10"/>
      <name val="Tahoma"/>
      <family val="2"/>
    </font>
    <font>
      <sz val="8"/>
      <color indexed="81"/>
      <name val="Tahoma"/>
      <family val="2"/>
    </font>
    <font>
      <u/>
      <sz val="10"/>
      <name val="Arial Narrow"/>
      <family val="2"/>
    </font>
    <font>
      <b/>
      <sz val="8"/>
      <color indexed="10"/>
      <name val="Tahoma"/>
      <family val="2"/>
    </font>
    <font>
      <sz val="8"/>
      <color indexed="10"/>
      <name val="Arial"/>
      <family val="2"/>
    </font>
    <font>
      <sz val="8"/>
      <color indexed="10"/>
      <name val="Tahoma"/>
      <family val="2"/>
    </font>
    <font>
      <sz val="13.5"/>
      <color indexed="10"/>
      <name val="Arial Narrow"/>
      <family val="2"/>
    </font>
    <font>
      <sz val="13.5"/>
      <color indexed="12"/>
      <name val="Arial Narrow"/>
      <family val="2"/>
    </font>
    <font>
      <sz val="8"/>
      <color indexed="12"/>
      <name val="Arial Narrow"/>
      <family val="2"/>
    </font>
    <font>
      <sz val="7"/>
      <name val="Arial Narrow"/>
      <family val="2"/>
    </font>
    <font>
      <sz val="12"/>
      <name val="Arial"/>
      <family val="2"/>
    </font>
    <font>
      <sz val="10"/>
      <color indexed="10"/>
      <name val="Arial Narrow"/>
      <family val="2"/>
    </font>
    <font>
      <sz val="10"/>
      <color indexed="10"/>
      <name val="Arial"/>
      <family val="2"/>
    </font>
    <font>
      <b/>
      <sz val="10"/>
      <color indexed="10"/>
      <name val="Arial"/>
      <family val="2"/>
    </font>
    <font>
      <b/>
      <sz val="18"/>
      <name val="Arial Narrow"/>
      <family val="2"/>
    </font>
    <font>
      <b/>
      <sz val="10"/>
      <name val="Arial"/>
      <family val="2"/>
    </font>
    <font>
      <b/>
      <sz val="8"/>
      <name val="Arial Narrow"/>
      <family val="2"/>
    </font>
    <font>
      <b/>
      <sz val="8"/>
      <color indexed="81"/>
      <name val="Tahoma"/>
      <family val="2"/>
    </font>
    <font>
      <b/>
      <sz val="16"/>
      <name val="Arial Narrow"/>
      <family val="2"/>
    </font>
    <font>
      <u/>
      <sz val="16"/>
      <name val="Arial Narrow"/>
      <family val="2"/>
    </font>
    <font>
      <sz val="14"/>
      <name val="Arial Narrow"/>
      <family val="2"/>
    </font>
    <font>
      <u/>
      <sz val="16"/>
      <name val="Arial"/>
      <family val="2"/>
    </font>
    <font>
      <sz val="10"/>
      <name val="Arial"/>
      <family val="2"/>
    </font>
    <font>
      <sz val="18"/>
      <name val="Arial"/>
      <family val="2"/>
    </font>
    <font>
      <sz val="9"/>
      <name val="Arial Narrow"/>
      <family val="2"/>
    </font>
    <font>
      <sz val="9"/>
      <name val="Arial"/>
      <family val="2"/>
    </font>
    <font>
      <sz val="14"/>
      <name val="Arial"/>
      <family val="2"/>
    </font>
    <font>
      <sz val="8"/>
      <color indexed="81"/>
      <name val="Arial"/>
      <family val="2"/>
    </font>
    <font>
      <b/>
      <sz val="10"/>
      <color indexed="10"/>
      <name val="Arial Narrow"/>
      <family val="2"/>
    </font>
    <font>
      <b/>
      <sz val="8"/>
      <color rgb="FFFF0000"/>
      <name val="Arial Narrow"/>
      <family val="2"/>
    </font>
    <font>
      <b/>
      <sz val="12"/>
      <color rgb="FFFF0000"/>
      <name val="Arial Narrow"/>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53"/>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49"/>
        <bgColor indexed="64"/>
      </patternFill>
    </fill>
    <fill>
      <patternFill patternType="solid">
        <fgColor indexed="23"/>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rgb="FFFFFF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6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double">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diagonal/>
    </border>
    <border>
      <left style="hair">
        <color auto="1"/>
      </left>
      <right/>
      <top style="hair">
        <color auto="1"/>
      </top>
      <bottom style="hair">
        <color auto="1"/>
      </bottom>
      <diagonal/>
    </border>
    <border>
      <left/>
      <right style="hair">
        <color auto="1"/>
      </right>
      <top/>
      <bottom style="hair">
        <color auto="1"/>
      </bottom>
      <diagonal/>
    </border>
    <border>
      <left style="hair">
        <color auto="1"/>
      </left>
      <right style="hair">
        <color auto="1"/>
      </right>
      <top style="hair">
        <color auto="1"/>
      </top>
      <bottom style="double">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right style="thin">
        <color auto="1"/>
      </right>
      <top style="hair">
        <color auto="1"/>
      </top>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auto="1"/>
      </right>
      <top/>
      <bottom/>
      <diagonal/>
    </border>
    <border>
      <left/>
      <right style="thin">
        <color auto="1"/>
      </right>
      <top/>
      <bottom style="thin">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style="double">
        <color auto="1"/>
      </bottom>
      <diagonal/>
    </border>
    <border>
      <left/>
      <right/>
      <top style="thin">
        <color auto="1"/>
      </top>
      <bottom style="double">
        <color auto="1"/>
      </bottom>
      <diagonal/>
    </border>
    <border>
      <left/>
      <right style="hair">
        <color auto="1"/>
      </right>
      <top style="thin">
        <color auto="1"/>
      </top>
      <bottom style="double">
        <color auto="1"/>
      </bottom>
      <diagonal/>
    </border>
    <border>
      <left style="hair">
        <color auto="1"/>
      </left>
      <right/>
      <top style="hair">
        <color auto="1"/>
      </top>
      <bottom style="double">
        <color auto="1"/>
      </bottom>
      <diagonal/>
    </border>
    <border>
      <left/>
      <right/>
      <top style="hair">
        <color auto="1"/>
      </top>
      <bottom style="double">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style="hair">
        <color auto="1"/>
      </left>
      <right/>
      <top style="double">
        <color auto="1"/>
      </top>
      <bottom/>
      <diagonal/>
    </border>
    <border>
      <left/>
      <right style="hair">
        <color auto="1"/>
      </right>
      <top style="double">
        <color auto="1"/>
      </top>
      <bottom/>
      <diagonal/>
    </border>
    <border>
      <left style="hair">
        <color auto="1"/>
      </left>
      <right/>
      <top/>
      <bottom style="hair">
        <color auto="1"/>
      </bottom>
      <diagonal/>
    </border>
    <border>
      <left/>
      <right/>
      <top style="hair">
        <color auto="1"/>
      </top>
      <bottom style="thin">
        <color auto="1"/>
      </bottom>
      <diagonal/>
    </border>
    <border>
      <left style="hair">
        <color auto="1"/>
      </left>
      <right/>
      <top style="hair">
        <color auto="1"/>
      </top>
      <bottom/>
      <diagonal/>
    </border>
    <border>
      <left/>
      <right/>
      <top style="hair">
        <color auto="1"/>
      </top>
      <bottom/>
      <diagonal/>
    </border>
    <border>
      <left/>
      <right/>
      <top/>
      <bottom style="hair">
        <color auto="1"/>
      </bottom>
      <diagonal/>
    </border>
    <border>
      <left style="thin">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bottom style="double">
        <color auto="1"/>
      </bottom>
      <diagonal/>
    </border>
    <border>
      <left/>
      <right/>
      <top/>
      <bottom style="double">
        <color auto="1"/>
      </bottom>
      <diagonal/>
    </border>
    <border>
      <left style="hair">
        <color auto="1"/>
      </left>
      <right style="thin">
        <color auto="1"/>
      </right>
      <top style="thin">
        <color auto="1"/>
      </top>
      <bottom style="hair">
        <color auto="1"/>
      </bottom>
      <diagonal/>
    </border>
    <border>
      <left style="thin">
        <color auto="1"/>
      </left>
      <right style="medium">
        <color auto="1"/>
      </right>
      <top/>
      <bottom style="thin">
        <color auto="1"/>
      </bottom>
      <diagonal/>
    </border>
    <border>
      <left/>
      <right/>
      <top style="medium">
        <color auto="1"/>
      </top>
      <bottom/>
      <diagonal/>
    </border>
    <border>
      <left/>
      <right style="thin">
        <color auto="1"/>
      </right>
      <top style="thin">
        <color auto="1"/>
      </top>
      <bottom style="thin">
        <color auto="1"/>
      </bottom>
      <diagonal/>
    </border>
  </borders>
  <cellStyleXfs count="2">
    <xf numFmtId="0" fontId="0" fillId="0" borderId="0"/>
    <xf numFmtId="9" fontId="42" fillId="0" borderId="0" applyFont="0" applyFill="0" applyBorder="0" applyAlignment="0" applyProtection="0"/>
  </cellStyleXfs>
  <cellXfs count="530">
    <xf numFmtId="0" fontId="0" fillId="0" borderId="0" xfId="0"/>
    <xf numFmtId="0" fontId="0" fillId="2" borderId="0" xfId="0" applyFill="1"/>
    <xf numFmtId="0" fontId="0" fillId="2" borderId="0" xfId="0" applyFill="1" applyAlignment="1" applyProtection="1">
      <alignment vertical="center"/>
    </xf>
    <xf numFmtId="0" fontId="5" fillId="2" borderId="0" xfId="0" applyFont="1" applyFill="1" applyAlignment="1" applyProtection="1">
      <alignment vertical="center"/>
    </xf>
    <xf numFmtId="0" fontId="6" fillId="2" borderId="0" xfId="0" applyFont="1" applyFill="1" applyAlignment="1" applyProtection="1">
      <alignment vertical="center"/>
    </xf>
    <xf numFmtId="0" fontId="6" fillId="3" borderId="0" xfId="0" applyFont="1" applyFill="1" applyBorder="1" applyAlignment="1" applyProtection="1">
      <alignment vertical="center"/>
    </xf>
    <xf numFmtId="0" fontId="6" fillId="2" borderId="0" xfId="0" applyFont="1" applyFill="1" applyBorder="1" applyAlignment="1" applyProtection="1">
      <alignment vertical="center"/>
    </xf>
    <xf numFmtId="49" fontId="9" fillId="3" borderId="0" xfId="0" applyNumberFormat="1" applyFont="1" applyFill="1" applyBorder="1" applyAlignment="1" applyProtection="1">
      <alignment vertical="center" wrapText="1"/>
    </xf>
    <xf numFmtId="0" fontId="9" fillId="2" borderId="0" xfId="0" applyFont="1" applyFill="1" applyBorder="1" applyAlignment="1" applyProtection="1">
      <alignment vertical="center"/>
    </xf>
    <xf numFmtId="49" fontId="10" fillId="3" borderId="0" xfId="0" applyNumberFormat="1" applyFont="1" applyFill="1" applyBorder="1" applyAlignment="1" applyProtection="1">
      <alignment horizontal="left" vertical="center" wrapText="1"/>
    </xf>
    <xf numFmtId="0" fontId="8" fillId="2" borderId="0" xfId="0" applyFont="1" applyFill="1"/>
    <xf numFmtId="0" fontId="1" fillId="2" borderId="0" xfId="0" applyFont="1" applyFill="1"/>
    <xf numFmtId="0" fontId="0" fillId="2" borderId="0" xfId="0" applyFill="1" applyBorder="1" applyAlignment="1" applyProtection="1">
      <alignment vertical="center"/>
      <protection locked="0"/>
    </xf>
    <xf numFmtId="0" fontId="0" fillId="2" borderId="0" xfId="0" applyFill="1" applyProtection="1">
      <protection locked="0"/>
    </xf>
    <xf numFmtId="0" fontId="0" fillId="2" borderId="0" xfId="0" applyFill="1" applyAlignment="1" applyProtection="1">
      <alignment vertical="center"/>
      <protection locked="0"/>
    </xf>
    <xf numFmtId="49" fontId="4" fillId="2" borderId="0" xfId="0" applyNumberFormat="1" applyFont="1" applyFill="1" applyAlignment="1" applyProtection="1">
      <alignment vertical="center" wrapText="1"/>
      <protection locked="0"/>
    </xf>
    <xf numFmtId="49" fontId="4" fillId="2" borderId="0" xfId="0" applyNumberFormat="1" applyFont="1" applyFill="1" applyBorder="1" applyAlignment="1" applyProtection="1">
      <alignment vertical="center" wrapText="1"/>
      <protection locked="0"/>
    </xf>
    <xf numFmtId="4" fontId="4" fillId="2" borderId="0" xfId="0" applyNumberFormat="1" applyFont="1" applyFill="1" applyAlignment="1" applyProtection="1">
      <alignment horizontal="right" vertical="center" wrapText="1"/>
      <protection locked="0"/>
    </xf>
    <xf numFmtId="4" fontId="19" fillId="2" borderId="0" xfId="0" applyNumberFormat="1" applyFont="1" applyFill="1" applyAlignment="1" applyProtection="1">
      <alignment horizontal="right" vertical="center" wrapText="1"/>
      <protection locked="0"/>
    </xf>
    <xf numFmtId="4" fontId="2" fillId="2" borderId="0" xfId="0" applyNumberFormat="1" applyFont="1" applyFill="1" applyAlignment="1" applyProtection="1">
      <alignment horizontal="right" vertical="center" wrapText="1"/>
      <protection locked="0"/>
    </xf>
    <xf numFmtId="0" fontId="1" fillId="2" borderId="0" xfId="0" applyFont="1" applyFill="1" applyProtection="1">
      <protection locked="0"/>
    </xf>
    <xf numFmtId="0" fontId="8" fillId="2" borderId="0" xfId="0" applyFont="1" applyFill="1" applyProtection="1">
      <protection locked="0"/>
    </xf>
    <xf numFmtId="0" fontId="0" fillId="2" borderId="0" xfId="0" applyFill="1" applyAlignment="1"/>
    <xf numFmtId="49" fontId="10" fillId="3" borderId="0" xfId="0" applyNumberFormat="1" applyFont="1" applyFill="1" applyBorder="1" applyAlignment="1" applyProtection="1">
      <alignment horizontal="center" vertical="center" wrapText="1"/>
    </xf>
    <xf numFmtId="49" fontId="4" fillId="2" borderId="0" xfId="0" applyNumberFormat="1"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0" fillId="2" borderId="0" xfId="0" applyFill="1" applyAlignment="1">
      <alignment horizontal="center"/>
    </xf>
    <xf numFmtId="0" fontId="1" fillId="2" borderId="1" xfId="0" applyFont="1" applyFill="1" applyBorder="1" applyProtection="1">
      <protection locked="0"/>
    </xf>
    <xf numFmtId="0" fontId="6" fillId="3" borderId="1" xfId="0" applyFont="1" applyFill="1" applyBorder="1" applyAlignment="1" applyProtection="1">
      <alignment vertical="center"/>
    </xf>
    <xf numFmtId="49" fontId="7" fillId="3" borderId="1" xfId="0" applyNumberFormat="1" applyFont="1" applyFill="1" applyBorder="1" applyAlignment="1" applyProtection="1">
      <alignment horizontal="center" vertical="center" wrapText="1"/>
    </xf>
    <xf numFmtId="0" fontId="9" fillId="3" borderId="1" xfId="0" applyFont="1" applyFill="1" applyBorder="1" applyAlignment="1" applyProtection="1">
      <alignment vertical="center"/>
    </xf>
    <xf numFmtId="49" fontId="2" fillId="3" borderId="1" xfId="0" applyNumberFormat="1" applyFont="1" applyFill="1" applyBorder="1" applyAlignment="1" applyProtection="1">
      <alignment horizontal="center" vertical="center" wrapText="1"/>
      <protection locked="0"/>
    </xf>
    <xf numFmtId="49" fontId="13" fillId="3" borderId="1" xfId="0" applyNumberFormat="1" applyFont="1" applyFill="1" applyBorder="1" applyAlignment="1" applyProtection="1">
      <alignment vertical="center" wrapText="1"/>
    </xf>
    <xf numFmtId="0" fontId="9" fillId="3" borderId="2" xfId="0" applyFont="1" applyFill="1" applyBorder="1" applyAlignment="1" applyProtection="1">
      <alignment vertical="center"/>
    </xf>
    <xf numFmtId="49" fontId="9" fillId="3" borderId="3" xfId="0" applyNumberFormat="1" applyFont="1" applyFill="1" applyBorder="1" applyAlignment="1" applyProtection="1">
      <alignment vertical="center" wrapText="1"/>
    </xf>
    <xf numFmtId="49" fontId="9" fillId="3" borderId="2" xfId="0" applyNumberFormat="1" applyFont="1" applyFill="1" applyBorder="1" applyAlignment="1" applyProtection="1">
      <alignment vertical="center" wrapText="1"/>
    </xf>
    <xf numFmtId="49" fontId="9" fillId="3" borderId="2" xfId="0" applyNumberFormat="1" applyFont="1" applyFill="1" applyBorder="1" applyAlignment="1" applyProtection="1">
      <alignment horizontal="center" vertical="center" wrapText="1"/>
    </xf>
    <xf numFmtId="0" fontId="9" fillId="3" borderId="3" xfId="0" applyFont="1" applyFill="1" applyBorder="1" applyAlignment="1" applyProtection="1">
      <alignment vertical="center"/>
    </xf>
    <xf numFmtId="4" fontId="14" fillId="2" borderId="3" xfId="0" applyNumberFormat="1" applyFont="1" applyFill="1" applyBorder="1" applyAlignment="1" applyProtection="1">
      <alignment horizontal="right" vertical="center" wrapText="1"/>
    </xf>
    <xf numFmtId="166" fontId="13" fillId="3" borderId="0" xfId="0" applyNumberFormat="1" applyFont="1" applyFill="1" applyBorder="1" applyAlignment="1" applyProtection="1">
      <alignment horizontal="left" vertical="center" wrapText="1"/>
    </xf>
    <xf numFmtId="166" fontId="1" fillId="2" borderId="0" xfId="0" applyNumberFormat="1" applyFont="1" applyFill="1" applyAlignment="1" applyProtection="1">
      <alignment horizontal="center" vertical="center" wrapText="1"/>
      <protection locked="0"/>
    </xf>
    <xf numFmtId="166" fontId="1" fillId="2" borderId="0" xfId="0" applyNumberFormat="1" applyFont="1" applyFill="1" applyProtection="1">
      <protection locked="0"/>
    </xf>
    <xf numFmtId="166" fontId="1" fillId="2" borderId="0" xfId="0" applyNumberFormat="1" applyFont="1" applyFill="1"/>
    <xf numFmtId="0" fontId="2" fillId="2" borderId="0" xfId="0" applyFont="1" applyFill="1" applyProtection="1">
      <protection locked="0"/>
    </xf>
    <xf numFmtId="0" fontId="2" fillId="2" borderId="0" xfId="0" applyFont="1" applyFill="1"/>
    <xf numFmtId="0" fontId="18" fillId="0" borderId="4" xfId="0" applyFont="1" applyBorder="1" applyAlignment="1" applyProtection="1">
      <alignment vertical="center" wrapText="1"/>
      <protection locked="0"/>
    </xf>
    <xf numFmtId="49" fontId="6" fillId="3" borderId="1" xfId="0" applyNumberFormat="1" applyFont="1" applyFill="1" applyBorder="1" applyAlignment="1" applyProtection="1">
      <alignment horizontal="center" vertical="center" wrapText="1"/>
    </xf>
    <xf numFmtId="49" fontId="6" fillId="3" borderId="5" xfId="0" applyNumberFormat="1" applyFont="1" applyFill="1" applyBorder="1" applyAlignment="1" applyProtection="1">
      <alignment horizontal="center" vertical="center" wrapText="1"/>
    </xf>
    <xf numFmtId="0" fontId="9" fillId="3" borderId="3" xfId="0" applyFont="1" applyFill="1" applyBorder="1" applyAlignment="1" applyProtection="1">
      <alignment horizontal="center" vertical="center"/>
    </xf>
    <xf numFmtId="49" fontId="2" fillId="3" borderId="5" xfId="0" applyNumberFormat="1"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xf>
    <xf numFmtId="49" fontId="18" fillId="3" borderId="1" xfId="0" applyNumberFormat="1" applyFont="1" applyFill="1" applyBorder="1" applyAlignment="1" applyProtection="1">
      <alignment horizontal="center" vertical="center" wrapText="1"/>
      <protection locked="0"/>
    </xf>
    <xf numFmtId="49" fontId="18" fillId="3" borderId="5" xfId="0" applyNumberFormat="1" applyFont="1" applyFill="1" applyBorder="1" applyAlignment="1" applyProtection="1">
      <alignment horizontal="center" vertical="center" wrapText="1"/>
      <protection locked="0"/>
    </xf>
    <xf numFmtId="0" fontId="5" fillId="2" borderId="0" xfId="0" applyFont="1" applyFill="1" applyAlignment="1">
      <alignment horizontal="right" textRotation="180" wrapText="1"/>
    </xf>
    <xf numFmtId="167" fontId="5" fillId="2" borderId="0" xfId="0" applyNumberFormat="1" applyFont="1" applyFill="1" applyAlignment="1">
      <alignment horizontal="right" textRotation="180" wrapText="1"/>
    </xf>
    <xf numFmtId="167" fontId="5" fillId="2" borderId="6" xfId="0" applyNumberFormat="1" applyFont="1" applyFill="1" applyBorder="1" applyAlignment="1">
      <alignment horizontal="right" textRotation="180" wrapText="1"/>
    </xf>
    <xf numFmtId="49" fontId="18" fillId="4" borderId="1" xfId="0" applyNumberFormat="1" applyFont="1" applyFill="1" applyBorder="1" applyAlignment="1" applyProtection="1">
      <alignment horizontal="left" vertical="center" wrapText="1"/>
    </xf>
    <xf numFmtId="49" fontId="18" fillId="5" borderId="1" xfId="0" applyNumberFormat="1" applyFont="1" applyFill="1" applyBorder="1" applyAlignment="1" applyProtection="1">
      <alignment horizontal="left" vertical="center" wrapText="1"/>
    </xf>
    <xf numFmtId="49" fontId="18" fillId="6" borderId="1" xfId="0" applyNumberFormat="1" applyFont="1" applyFill="1" applyBorder="1" applyAlignment="1" applyProtection="1">
      <alignment horizontal="left" vertical="center" wrapText="1"/>
    </xf>
    <xf numFmtId="49" fontId="18" fillId="7" borderId="1" xfId="0" applyNumberFormat="1" applyFont="1" applyFill="1" applyBorder="1" applyAlignment="1" applyProtection="1">
      <alignment horizontal="left" vertical="center" wrapText="1"/>
    </xf>
    <xf numFmtId="49" fontId="18" fillId="8" borderId="1" xfId="0" applyNumberFormat="1" applyFont="1" applyFill="1" applyBorder="1" applyAlignment="1" applyProtection="1">
      <alignment horizontal="left" vertical="center" wrapText="1"/>
    </xf>
    <xf numFmtId="49" fontId="2" fillId="9" borderId="1" xfId="0" applyNumberFormat="1" applyFont="1" applyFill="1" applyBorder="1" applyAlignment="1" applyProtection="1">
      <alignment vertical="center" wrapText="1"/>
    </xf>
    <xf numFmtId="49" fontId="18" fillId="10" borderId="1" xfId="0" applyNumberFormat="1" applyFont="1" applyFill="1" applyBorder="1" applyAlignment="1" applyProtection="1">
      <alignment horizontal="left" vertical="center" wrapText="1"/>
    </xf>
    <xf numFmtId="4" fontId="15" fillId="9" borderId="1" xfId="0" applyNumberFormat="1" applyFont="1" applyFill="1" applyBorder="1" applyAlignment="1" applyProtection="1">
      <alignment horizontal="right" vertical="center" wrapText="1"/>
    </xf>
    <xf numFmtId="4" fontId="15" fillId="9" borderId="5" xfId="0" applyNumberFormat="1" applyFont="1" applyFill="1" applyBorder="1" applyAlignment="1" applyProtection="1">
      <alignment horizontal="right" vertical="center" wrapText="1"/>
    </xf>
    <xf numFmtId="4" fontId="15" fillId="7" borderId="1" xfId="0" applyNumberFormat="1" applyFont="1" applyFill="1" applyBorder="1" applyAlignment="1" applyProtection="1">
      <alignment horizontal="right" vertical="center" wrapText="1"/>
    </xf>
    <xf numFmtId="4" fontId="15" fillId="7" borderId="5" xfId="0" applyNumberFormat="1" applyFont="1" applyFill="1" applyBorder="1" applyAlignment="1" applyProtection="1">
      <alignment horizontal="right" vertical="center" wrapText="1"/>
    </xf>
    <xf numFmtId="165" fontId="13" fillId="9" borderId="1" xfId="0" applyNumberFormat="1" applyFont="1" applyFill="1" applyBorder="1" applyAlignment="1" applyProtection="1">
      <alignment horizontal="right" vertical="center" wrapText="1"/>
    </xf>
    <xf numFmtId="49" fontId="18" fillId="11" borderId="1" xfId="0" applyNumberFormat="1" applyFont="1" applyFill="1" applyBorder="1" applyAlignment="1" applyProtection="1">
      <alignment horizontal="left" vertical="center" wrapText="1"/>
      <protection locked="0"/>
    </xf>
    <xf numFmtId="4" fontId="18" fillId="3" borderId="1" xfId="0" applyNumberFormat="1" applyFont="1" applyFill="1" applyBorder="1" applyAlignment="1" applyProtection="1">
      <alignment horizontal="right" wrapText="1"/>
    </xf>
    <xf numFmtId="49" fontId="18" fillId="12" borderId="1" xfId="0" applyNumberFormat="1" applyFont="1" applyFill="1" applyBorder="1" applyAlignment="1" applyProtection="1">
      <alignment horizontal="left" vertical="center" wrapText="1"/>
    </xf>
    <xf numFmtId="49" fontId="18" fillId="11" borderId="1" xfId="0" applyNumberFormat="1" applyFont="1" applyFill="1" applyBorder="1" applyAlignment="1" applyProtection="1">
      <alignment horizontal="left" vertical="center" wrapText="1"/>
    </xf>
    <xf numFmtId="49" fontId="18" fillId="13" borderId="1" xfId="0" applyNumberFormat="1" applyFont="1" applyFill="1" applyBorder="1" applyAlignment="1" applyProtection="1">
      <alignment horizontal="left" vertical="center" wrapText="1"/>
    </xf>
    <xf numFmtId="0" fontId="6" fillId="3" borderId="7" xfId="0" applyFont="1" applyFill="1" applyBorder="1" applyAlignment="1" applyProtection="1">
      <alignment vertical="center"/>
    </xf>
    <xf numFmtId="0" fontId="9" fillId="3" borderId="7" xfId="0" applyFont="1" applyFill="1" applyBorder="1" applyAlignment="1" applyProtection="1">
      <alignment vertical="center"/>
    </xf>
    <xf numFmtId="4" fontId="36" fillId="3" borderId="1" xfId="0" applyNumberFormat="1" applyFont="1" applyFill="1" applyBorder="1" applyAlignment="1" applyProtection="1">
      <alignment horizontal="right" wrapText="1"/>
    </xf>
    <xf numFmtId="4" fontId="18" fillId="3" borderId="1" xfId="0" applyNumberFormat="1" applyFont="1" applyFill="1" applyBorder="1" applyAlignment="1" applyProtection="1">
      <alignment horizontal="center" vertical="center" wrapText="1"/>
    </xf>
    <xf numFmtId="4" fontId="18" fillId="3" borderId="1" xfId="0" applyNumberFormat="1" applyFont="1" applyFill="1" applyBorder="1" applyAlignment="1" applyProtection="1">
      <alignment horizontal="right" vertical="center" wrapText="1"/>
    </xf>
    <xf numFmtId="4" fontId="18" fillId="3" borderId="5" xfId="0" applyNumberFormat="1" applyFont="1" applyFill="1" applyBorder="1" applyAlignment="1" applyProtection="1">
      <alignment horizontal="right" vertical="center" wrapText="1"/>
    </xf>
    <xf numFmtId="4" fontId="36" fillId="2" borderId="3" xfId="0" applyNumberFormat="1" applyFont="1" applyFill="1" applyBorder="1" applyAlignment="1" applyProtection="1">
      <alignment horizontal="right" vertical="center" wrapText="1"/>
    </xf>
    <xf numFmtId="164" fontId="19" fillId="3" borderId="2" xfId="0" applyNumberFormat="1" applyFont="1" applyFill="1" applyBorder="1" applyAlignment="1" applyProtection="1">
      <alignment horizontal="right" vertical="center" wrapText="1"/>
    </xf>
    <xf numFmtId="4" fontId="19" fillId="3" borderId="2" xfId="0" applyNumberFormat="1" applyFont="1" applyFill="1" applyBorder="1" applyAlignment="1" applyProtection="1">
      <alignment horizontal="right" vertical="center" wrapText="1"/>
    </xf>
    <xf numFmtId="4" fontId="2" fillId="3" borderId="1" xfId="0" applyNumberFormat="1" applyFont="1" applyFill="1" applyBorder="1" applyAlignment="1" applyProtection="1">
      <alignment horizontal="right" vertical="center" wrapText="1"/>
    </xf>
    <xf numFmtId="0" fontId="19" fillId="2" borderId="0" xfId="0" applyFont="1" applyFill="1"/>
    <xf numFmtId="4" fontId="17" fillId="9" borderId="1" xfId="0" applyNumberFormat="1" applyFont="1" applyFill="1" applyBorder="1" applyAlignment="1" applyProtection="1">
      <alignment horizontal="right" wrapText="1"/>
    </xf>
    <xf numFmtId="0" fontId="5" fillId="2" borderId="0" xfId="0" applyFont="1" applyFill="1" applyAlignment="1" applyProtection="1"/>
    <xf numFmtId="0" fontId="5" fillId="3" borderId="1" xfId="0" applyFont="1" applyFill="1" applyBorder="1" applyAlignment="1" applyProtection="1"/>
    <xf numFmtId="4" fontId="14" fillId="9" borderId="1" xfId="0" applyNumberFormat="1" applyFont="1" applyFill="1" applyBorder="1" applyAlignment="1" applyProtection="1">
      <alignment horizontal="right" wrapText="1"/>
    </xf>
    <xf numFmtId="4" fontId="14" fillId="9" borderId="1" xfId="0" applyNumberFormat="1" applyFont="1" applyFill="1" applyBorder="1" applyAlignment="1" applyProtection="1">
      <alignment horizontal="center" vertical="center" wrapText="1"/>
    </xf>
    <xf numFmtId="164" fontId="30" fillId="3" borderId="2" xfId="0" applyNumberFormat="1" applyFont="1" applyFill="1" applyBorder="1" applyAlignment="1" applyProtection="1">
      <alignment horizontal="right" vertical="center" wrapText="1"/>
    </xf>
    <xf numFmtId="4" fontId="15" fillId="3" borderId="1" xfId="0" applyNumberFormat="1" applyFont="1" applyFill="1" applyBorder="1" applyAlignment="1" applyProtection="1">
      <alignment horizontal="right" wrapText="1"/>
    </xf>
    <xf numFmtId="4" fontId="30" fillId="7" borderId="2" xfId="0" applyNumberFormat="1" applyFont="1" applyFill="1" applyBorder="1" applyAlignment="1" applyProtection="1">
      <alignment horizontal="right" vertical="center" wrapText="1"/>
    </xf>
    <xf numFmtId="4" fontId="30" fillId="7" borderId="1" xfId="0" applyNumberFormat="1" applyFont="1" applyFill="1" applyBorder="1" applyAlignment="1" applyProtection="1">
      <alignment horizontal="right" vertical="center" wrapText="1"/>
    </xf>
    <xf numFmtId="4" fontId="30" fillId="3" borderId="2" xfId="0" applyNumberFormat="1" applyFont="1" applyFill="1" applyBorder="1" applyAlignment="1" applyProtection="1">
      <alignment horizontal="right" vertical="center" wrapText="1"/>
    </xf>
    <xf numFmtId="0" fontId="1" fillId="0" borderId="8" xfId="0" applyFont="1" applyBorder="1" applyAlignment="1">
      <alignment vertical="center" wrapText="1"/>
    </xf>
    <xf numFmtId="0" fontId="1" fillId="2" borderId="0" xfId="0" applyFont="1" applyFill="1" applyAlignment="1">
      <alignment vertical="top"/>
    </xf>
    <xf numFmtId="49" fontId="39" fillId="3" borderId="1" xfId="0" applyNumberFormat="1" applyFont="1" applyFill="1" applyBorder="1" applyAlignment="1" applyProtection="1">
      <alignment vertical="top"/>
    </xf>
    <xf numFmtId="49" fontId="40" fillId="3" borderId="1" xfId="0" applyNumberFormat="1" applyFont="1" applyFill="1" applyBorder="1" applyAlignment="1" applyProtection="1">
      <alignment vertical="center" wrapText="1"/>
    </xf>
    <xf numFmtId="0" fontId="6" fillId="2" borderId="0" xfId="0" applyFont="1" applyFill="1" applyBorder="1" applyAlignment="1" applyProtection="1">
      <alignment vertical="top"/>
    </xf>
    <xf numFmtId="165" fontId="15" fillId="15" borderId="1" xfId="0" applyNumberFormat="1" applyFont="1" applyFill="1" applyBorder="1" applyAlignment="1" applyProtection="1">
      <alignment horizontal="right" vertical="center" wrapText="1"/>
    </xf>
    <xf numFmtId="4" fontId="36" fillId="0" borderId="1" xfId="0" applyNumberFormat="1" applyFont="1" applyFill="1" applyBorder="1" applyAlignment="1" applyProtection="1">
      <alignment horizontal="right" wrapText="1"/>
    </xf>
    <xf numFmtId="166" fontId="18" fillId="0" borderId="1" xfId="0" applyNumberFormat="1" applyFont="1" applyFill="1" applyBorder="1" applyAlignment="1" applyProtection="1">
      <alignment horizontal="center" wrapText="1"/>
    </xf>
    <xf numFmtId="4" fontId="18" fillId="0" borderId="1" xfId="0" applyNumberFormat="1" applyFont="1" applyFill="1" applyBorder="1" applyAlignment="1" applyProtection="1">
      <alignment horizontal="center" vertical="center" wrapText="1"/>
    </xf>
    <xf numFmtId="166" fontId="18" fillId="0" borderId="1" xfId="0" applyNumberFormat="1" applyFont="1" applyFill="1" applyBorder="1" applyAlignment="1" applyProtection="1">
      <alignment horizontal="center" vertical="center" wrapText="1"/>
    </xf>
    <xf numFmtId="4" fontId="18" fillId="0" borderId="1" xfId="0" applyNumberFormat="1" applyFont="1" applyFill="1" applyBorder="1" applyAlignment="1" applyProtection="1">
      <alignment horizontal="right" vertical="center" wrapText="1"/>
      <protection locked="0"/>
    </xf>
    <xf numFmtId="166" fontId="18" fillId="0" borderId="1" xfId="0" applyNumberFormat="1" applyFont="1" applyFill="1" applyBorder="1" applyAlignment="1" applyProtection="1">
      <alignment horizontal="center" vertical="center" wrapText="1"/>
      <protection locked="0"/>
    </xf>
    <xf numFmtId="4" fontId="18" fillId="0" borderId="5" xfId="0" applyNumberFormat="1" applyFont="1" applyFill="1" applyBorder="1" applyAlignment="1" applyProtection="1">
      <alignment horizontal="right" vertical="center" wrapText="1"/>
      <protection locked="0"/>
    </xf>
    <xf numFmtId="166" fontId="18" fillId="0" borderId="5" xfId="0" applyNumberFormat="1" applyFont="1" applyFill="1" applyBorder="1" applyAlignment="1" applyProtection="1">
      <alignment horizontal="center" vertical="center" wrapText="1"/>
      <protection locked="0"/>
    </xf>
    <xf numFmtId="4" fontId="2" fillId="0" borderId="3" xfId="0" applyNumberFormat="1" applyFont="1" applyFill="1" applyBorder="1" applyAlignment="1" applyProtection="1">
      <alignment horizontal="right" vertical="center" wrapText="1"/>
    </xf>
    <xf numFmtId="166" fontId="2" fillId="0" borderId="3" xfId="0" applyNumberFormat="1" applyFont="1" applyFill="1" applyBorder="1" applyAlignment="1" applyProtection="1">
      <alignment horizontal="center" vertical="center" wrapText="1"/>
    </xf>
    <xf numFmtId="4" fontId="2" fillId="0" borderId="2" xfId="0" applyNumberFormat="1" applyFont="1" applyFill="1" applyBorder="1" applyAlignment="1" applyProtection="1">
      <alignment horizontal="right" vertical="center" wrapText="1"/>
    </xf>
    <xf numFmtId="166" fontId="2" fillId="0" borderId="2" xfId="0" applyNumberFormat="1" applyFont="1" applyFill="1" applyBorder="1" applyAlignment="1" applyProtection="1">
      <alignment horizontal="center" vertical="center" wrapText="1"/>
    </xf>
    <xf numFmtId="4" fontId="18" fillId="0" borderId="1" xfId="0" applyNumberFormat="1" applyFont="1" applyFill="1" applyBorder="1" applyAlignment="1" applyProtection="1">
      <alignment horizontal="right" vertical="center" wrapText="1"/>
    </xf>
    <xf numFmtId="4" fontId="18" fillId="0" borderId="3" xfId="0" applyNumberFormat="1" applyFont="1" applyFill="1" applyBorder="1" applyAlignment="1" applyProtection="1">
      <alignment horizontal="right" vertical="center" wrapText="1"/>
    </xf>
    <xf numFmtId="166" fontId="18" fillId="0" borderId="3" xfId="0" applyNumberFormat="1" applyFont="1" applyFill="1" applyBorder="1" applyAlignment="1" applyProtection="1">
      <alignment horizontal="right" vertical="center" wrapText="1"/>
    </xf>
    <xf numFmtId="4" fontId="2" fillId="0" borderId="1" xfId="0" applyNumberFormat="1" applyFont="1" applyFill="1" applyBorder="1" applyAlignment="1" applyProtection="1">
      <alignment horizontal="right" vertical="center" wrapText="1"/>
    </xf>
    <xf numFmtId="166" fontId="2" fillId="0" borderId="1" xfId="0" applyNumberFormat="1" applyFont="1" applyFill="1" applyBorder="1" applyAlignment="1" applyProtection="1">
      <alignment horizontal="center" vertical="center" wrapText="1"/>
    </xf>
    <xf numFmtId="166" fontId="18" fillId="0" borderId="3" xfId="0" applyNumberFormat="1" applyFont="1" applyFill="1" applyBorder="1" applyAlignment="1" applyProtection="1">
      <alignment horizontal="center" vertical="center" wrapText="1"/>
    </xf>
    <xf numFmtId="0" fontId="2" fillId="0" borderId="0" xfId="0" applyFont="1" applyFill="1"/>
    <xf numFmtId="166" fontId="2" fillId="0" borderId="0" xfId="0" applyNumberFormat="1" applyFont="1" applyFill="1"/>
    <xf numFmtId="4" fontId="18" fillId="0" borderId="3" xfId="0" applyNumberFormat="1" applyFont="1" applyFill="1" applyBorder="1" applyAlignment="1" applyProtection="1">
      <alignment horizontal="center" vertical="center" wrapText="1"/>
    </xf>
    <xf numFmtId="165" fontId="14" fillId="15" borderId="1" xfId="0" applyNumberFormat="1" applyFont="1" applyFill="1" applyBorder="1" applyAlignment="1" applyProtection="1">
      <alignment horizontal="right" vertical="center" wrapText="1"/>
    </xf>
    <xf numFmtId="49" fontId="2" fillId="16" borderId="9" xfId="0" applyNumberFormat="1" applyFont="1" applyFill="1" applyBorder="1" applyAlignment="1" applyProtection="1">
      <alignment vertical="center" wrapText="1"/>
    </xf>
    <xf numFmtId="165" fontId="36" fillId="16" borderId="9" xfId="0" applyNumberFormat="1" applyFont="1" applyFill="1" applyBorder="1" applyAlignment="1" applyProtection="1">
      <alignment horizontal="right" vertical="center" wrapText="1"/>
    </xf>
    <xf numFmtId="165" fontId="14" fillId="16" borderId="9" xfId="0" applyNumberFormat="1" applyFont="1" applyFill="1" applyBorder="1" applyAlignment="1" applyProtection="1">
      <alignment horizontal="right" vertical="center" wrapText="1"/>
    </xf>
    <xf numFmtId="0" fontId="6" fillId="3" borderId="7" xfId="0" applyFont="1" applyFill="1" applyBorder="1" applyAlignment="1" applyProtection="1">
      <alignment vertical="top"/>
    </xf>
    <xf numFmtId="165" fontId="14" fillId="15" borderId="10" xfId="0" applyNumberFormat="1" applyFont="1" applyFill="1" applyBorder="1" applyAlignment="1" applyProtection="1">
      <alignment horizontal="right" vertical="center" wrapText="1"/>
    </xf>
    <xf numFmtId="49" fontId="2" fillId="15" borderId="11" xfId="0" applyNumberFormat="1" applyFont="1" applyFill="1" applyBorder="1" applyAlignment="1" applyProtection="1">
      <alignment vertical="center" wrapText="1"/>
    </xf>
    <xf numFmtId="0" fontId="29" fillId="15" borderId="12" xfId="0" applyFont="1" applyFill="1" applyBorder="1" applyAlignment="1" applyProtection="1">
      <alignment vertical="center" wrapText="1"/>
      <protection locked="0"/>
    </xf>
    <xf numFmtId="49" fontId="2" fillId="15" borderId="13" xfId="0" applyNumberFormat="1" applyFont="1" applyFill="1" applyBorder="1" applyAlignment="1" applyProtection="1">
      <alignment vertical="center" wrapText="1"/>
    </xf>
    <xf numFmtId="49" fontId="2" fillId="15" borderId="14" xfId="0" applyNumberFormat="1" applyFont="1" applyFill="1" applyBorder="1" applyAlignment="1" applyProtection="1">
      <alignment vertical="center" wrapText="1"/>
    </xf>
    <xf numFmtId="165" fontId="13" fillId="9" borderId="15" xfId="0" applyNumberFormat="1" applyFont="1" applyFill="1" applyBorder="1" applyAlignment="1" applyProtection="1">
      <alignment horizontal="right" vertical="center" wrapText="1"/>
    </xf>
    <xf numFmtId="165" fontId="15" fillId="15" borderId="5" xfId="0" applyNumberFormat="1" applyFont="1" applyFill="1" applyBorder="1" applyAlignment="1" applyProtection="1">
      <alignment horizontal="right" vertical="center" wrapText="1"/>
    </xf>
    <xf numFmtId="165" fontId="15" fillId="15" borderId="10" xfId="0" applyNumberFormat="1" applyFont="1" applyFill="1" applyBorder="1" applyAlignment="1" applyProtection="1">
      <alignment horizontal="right" vertical="top" wrapText="1"/>
    </xf>
    <xf numFmtId="165" fontId="15" fillId="15" borderId="10" xfId="0" applyNumberFormat="1" applyFont="1" applyFill="1" applyBorder="1" applyAlignment="1" applyProtection="1">
      <alignment horizontal="right" vertical="center" wrapText="1"/>
    </xf>
    <xf numFmtId="49" fontId="49" fillId="0" borderId="1" xfId="0" applyNumberFormat="1" applyFont="1" applyFill="1" applyBorder="1" applyAlignment="1" applyProtection="1">
      <alignment horizontal="center" wrapText="1"/>
    </xf>
    <xf numFmtId="0" fontId="29" fillId="15" borderId="16" xfId="0" applyFont="1" applyFill="1" applyBorder="1" applyAlignment="1" applyProtection="1">
      <alignment vertical="center" wrapText="1"/>
      <protection locked="0"/>
    </xf>
    <xf numFmtId="0" fontId="5" fillId="15" borderId="16" xfId="0" applyFont="1" applyFill="1" applyBorder="1" applyAlignment="1" applyProtection="1">
      <alignment vertical="center" wrapText="1"/>
      <protection locked="0"/>
    </xf>
    <xf numFmtId="0" fontId="1" fillId="0" borderId="16" xfId="0" applyFont="1" applyBorder="1" applyAlignment="1" applyProtection="1">
      <protection locked="0"/>
    </xf>
    <xf numFmtId="0" fontId="1" fillId="0" borderId="17" xfId="0" applyFont="1" applyBorder="1" applyAlignment="1" applyProtection="1">
      <protection locked="0"/>
    </xf>
    <xf numFmtId="4" fontId="18" fillId="15" borderId="18" xfId="0" applyNumberFormat="1" applyFont="1" applyFill="1" applyBorder="1" applyAlignment="1" applyProtection="1">
      <alignment horizontal="right" vertical="center"/>
    </xf>
    <xf numFmtId="168" fontId="49" fillId="0" borderId="1" xfId="0" applyNumberFormat="1" applyFont="1" applyFill="1" applyBorder="1" applyAlignment="1" applyProtection="1">
      <alignment horizontal="right" wrapText="1"/>
    </xf>
    <xf numFmtId="49" fontId="29" fillId="3" borderId="7" xfId="0" applyNumberFormat="1"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3" fillId="2" borderId="1" xfId="0" applyFont="1" applyFill="1" applyBorder="1" applyAlignment="1" applyProtection="1">
      <alignment horizontal="left" vertical="center"/>
    </xf>
    <xf numFmtId="0" fontId="5" fillId="2" borderId="0" xfId="0" applyFont="1" applyFill="1" applyAlignment="1">
      <alignment horizontal="right" wrapText="1"/>
    </xf>
    <xf numFmtId="14" fontId="5" fillId="2" borderId="0" xfId="0" applyNumberFormat="1" applyFont="1" applyFill="1" applyAlignment="1">
      <alignment horizontal="right" vertical="top" wrapText="1"/>
    </xf>
    <xf numFmtId="0" fontId="0" fillId="2" borderId="0" xfId="0" applyFill="1" applyAlignment="1" applyProtection="1">
      <protection locked="0"/>
    </xf>
    <xf numFmtId="0" fontId="0" fillId="2" borderId="0" xfId="0" applyFill="1" applyAlignment="1">
      <alignment vertical="top"/>
    </xf>
    <xf numFmtId="0" fontId="0" fillId="2" borderId="1" xfId="0" applyFill="1" applyBorder="1" applyAlignment="1" applyProtection="1">
      <alignment vertical="center"/>
    </xf>
    <xf numFmtId="0" fontId="0" fillId="2" borderId="1" xfId="0" applyFill="1" applyBorder="1"/>
    <xf numFmtId="0" fontId="0" fillId="2" borderId="1" xfId="0" applyFill="1" applyBorder="1" applyAlignment="1"/>
    <xf numFmtId="0" fontId="1" fillId="2" borderId="1" xfId="0" applyFont="1" applyFill="1" applyBorder="1"/>
    <xf numFmtId="49" fontId="4" fillId="2" borderId="1" xfId="0" applyNumberFormat="1" applyFont="1" applyFill="1" applyBorder="1" applyAlignment="1" applyProtection="1">
      <alignment vertical="center" wrapText="1"/>
      <protection locked="0"/>
    </xf>
    <xf numFmtId="0" fontId="0" fillId="2" borderId="1" xfId="0" applyFill="1" applyBorder="1" applyProtection="1">
      <protection locked="0"/>
    </xf>
    <xf numFmtId="0" fontId="2" fillId="2" borderId="1" xfId="0" applyFont="1" applyFill="1" applyBorder="1" applyProtection="1">
      <protection locked="0"/>
    </xf>
    <xf numFmtId="0" fontId="2" fillId="2" borderId="1" xfId="0" applyFont="1" applyFill="1" applyBorder="1"/>
    <xf numFmtId="0" fontId="0" fillId="2" borderId="1" xfId="0" applyFill="1" applyBorder="1" applyAlignment="1">
      <alignment horizontal="center"/>
    </xf>
    <xf numFmtId="0" fontId="1" fillId="0" borderId="1" xfId="0" applyFont="1" applyFill="1" applyBorder="1"/>
    <xf numFmtId="166" fontId="1" fillId="0" borderId="1" xfId="0" applyNumberFormat="1" applyFont="1" applyFill="1" applyBorder="1"/>
    <xf numFmtId="0" fontId="8" fillId="2" borderId="1" xfId="0" applyFont="1" applyFill="1" applyBorder="1"/>
    <xf numFmtId="0" fontId="5" fillId="2" borderId="7" xfId="0" applyFont="1" applyFill="1" applyBorder="1" applyAlignment="1" applyProtection="1">
      <alignment vertical="center"/>
    </xf>
    <xf numFmtId="0" fontId="6" fillId="2" borderId="7" xfId="0" applyFont="1" applyFill="1" applyBorder="1" applyAlignment="1" applyProtection="1">
      <alignment vertical="center"/>
    </xf>
    <xf numFmtId="0" fontId="9" fillId="2" borderId="7" xfId="0" applyFont="1" applyFill="1" applyBorder="1" applyAlignment="1" applyProtection="1">
      <alignment vertical="center"/>
    </xf>
    <xf numFmtId="0" fontId="5" fillId="2" borderId="18" xfId="0" applyFont="1" applyFill="1" applyBorder="1" applyAlignment="1">
      <alignment horizontal="right" textRotation="180" wrapText="1"/>
    </xf>
    <xf numFmtId="167" fontId="5" fillId="2" borderId="18" xfId="0" applyNumberFormat="1" applyFont="1" applyFill="1" applyBorder="1" applyAlignment="1">
      <alignment horizontal="right" textRotation="180" wrapText="1"/>
    </xf>
    <xf numFmtId="0" fontId="2" fillId="2" borderId="5" xfId="0" applyFont="1" applyFill="1" applyBorder="1" applyAlignment="1" applyProtection="1">
      <alignment vertical="center"/>
      <protection locked="0"/>
    </xf>
    <xf numFmtId="0" fontId="1" fillId="2" borderId="5" xfId="0" applyFont="1" applyFill="1" applyBorder="1" applyProtection="1">
      <protection locked="0"/>
    </xf>
    <xf numFmtId="49" fontId="10" fillId="3" borderId="2" xfId="0" applyNumberFormat="1" applyFont="1" applyFill="1" applyBorder="1" applyAlignment="1" applyProtection="1">
      <alignment horizontal="left" vertical="center" wrapText="1"/>
    </xf>
    <xf numFmtId="49" fontId="10" fillId="3" borderId="2"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left" vertical="center" wrapText="1"/>
    </xf>
    <xf numFmtId="166" fontId="13" fillId="0" borderId="2" xfId="0" applyNumberFormat="1" applyFont="1" applyFill="1" applyBorder="1" applyAlignment="1" applyProtection="1">
      <alignment horizontal="left" vertical="center" wrapText="1"/>
    </xf>
    <xf numFmtId="4" fontId="12" fillId="0" borderId="19" xfId="0" applyNumberFormat="1" applyFont="1" applyFill="1" applyBorder="1" applyAlignment="1" applyProtection="1">
      <alignment horizontal="right" wrapText="1"/>
    </xf>
    <xf numFmtId="166" fontId="18" fillId="0" borderId="19" xfId="0" applyNumberFormat="1" applyFont="1" applyFill="1" applyBorder="1" applyAlignment="1" applyProtection="1">
      <alignment horizontal="center" wrapText="1"/>
    </xf>
    <xf numFmtId="4" fontId="12" fillId="3" borderId="19" xfId="0" applyNumberFormat="1" applyFont="1" applyFill="1" applyBorder="1" applyAlignment="1" applyProtection="1">
      <alignment horizontal="right" wrapText="1"/>
    </xf>
    <xf numFmtId="4" fontId="12" fillId="9" borderId="19" xfId="0" applyNumberFormat="1" applyFont="1" applyFill="1" applyBorder="1" applyAlignment="1" applyProtection="1">
      <alignment horizontal="right" wrapText="1"/>
    </xf>
    <xf numFmtId="0" fontId="9" fillId="3" borderId="19" xfId="0" applyFont="1" applyFill="1" applyBorder="1" applyAlignment="1" applyProtection="1">
      <alignment vertical="center"/>
    </xf>
    <xf numFmtId="166" fontId="1" fillId="0" borderId="19" xfId="0" applyNumberFormat="1" applyFont="1" applyFill="1" applyBorder="1" applyAlignment="1" applyProtection="1">
      <alignment horizontal="center" vertical="center" wrapText="1"/>
    </xf>
    <xf numFmtId="164" fontId="9" fillId="3" borderId="19" xfId="0" applyNumberFormat="1" applyFont="1" applyFill="1" applyBorder="1" applyAlignment="1" applyProtection="1">
      <alignment horizontal="right" vertical="center" wrapText="1"/>
    </xf>
    <xf numFmtId="164" fontId="6" fillId="3" borderId="19" xfId="0" applyNumberFormat="1" applyFont="1" applyFill="1" applyBorder="1" applyAlignment="1" applyProtection="1">
      <alignment horizontal="right" vertical="center" wrapText="1"/>
    </xf>
    <xf numFmtId="4" fontId="13" fillId="3" borderId="19" xfId="0" applyNumberFormat="1" applyFont="1" applyFill="1" applyBorder="1" applyAlignment="1" applyProtection="1">
      <alignment horizontal="right" wrapText="1"/>
    </xf>
    <xf numFmtId="49" fontId="18" fillId="0" borderId="19" xfId="0" applyNumberFormat="1" applyFont="1" applyFill="1" applyBorder="1" applyAlignment="1" applyProtection="1">
      <alignment horizontal="center" vertical="center" wrapText="1"/>
      <protection locked="0"/>
    </xf>
    <xf numFmtId="49" fontId="2" fillId="0" borderId="19" xfId="0" applyNumberFormat="1" applyFont="1" applyFill="1" applyBorder="1" applyAlignment="1" applyProtection="1">
      <alignment horizontal="center" vertical="center" wrapText="1"/>
      <protection locked="0"/>
    </xf>
    <xf numFmtId="4" fontId="13" fillId="13" borderId="19" xfId="0" applyNumberFormat="1" applyFont="1" applyFill="1" applyBorder="1" applyAlignment="1" applyProtection="1">
      <alignment horizontal="right" vertical="center" wrapText="1"/>
      <protection locked="0"/>
    </xf>
    <xf numFmtId="166" fontId="13" fillId="13" borderId="19" xfId="0" applyNumberFormat="1" applyFont="1" applyFill="1" applyBorder="1" applyAlignment="1" applyProtection="1">
      <alignment horizontal="center" vertical="center" wrapText="1"/>
      <protection locked="0"/>
    </xf>
    <xf numFmtId="4" fontId="15" fillId="3" borderId="19" xfId="0" applyNumberFormat="1" applyFont="1" applyFill="1" applyBorder="1" applyAlignment="1" applyProtection="1">
      <alignment horizontal="right" vertical="center" wrapText="1"/>
    </xf>
    <xf numFmtId="4" fontId="15" fillId="7" borderId="19" xfId="0" applyNumberFormat="1" applyFont="1" applyFill="1" applyBorder="1" applyAlignment="1" applyProtection="1">
      <alignment horizontal="right" vertical="center" wrapText="1"/>
    </xf>
    <xf numFmtId="49" fontId="9" fillId="0" borderId="19" xfId="0" applyNumberFormat="1" applyFont="1" applyFill="1" applyBorder="1" applyAlignment="1" applyProtection="1">
      <alignment vertical="center" wrapText="1"/>
    </xf>
    <xf numFmtId="166" fontId="13" fillId="3" borderId="19" xfId="0" applyNumberFormat="1" applyFont="1" applyFill="1" applyBorder="1" applyAlignment="1" applyProtection="1">
      <alignment horizontal="right" vertical="center" wrapText="1"/>
    </xf>
    <xf numFmtId="4" fontId="14" fillId="2" borderId="19" xfId="0" applyNumberFormat="1" applyFont="1" applyFill="1" applyBorder="1" applyAlignment="1" applyProtection="1">
      <alignment horizontal="right" vertical="center" wrapText="1"/>
    </xf>
    <xf numFmtId="49" fontId="9" fillId="0" borderId="19" xfId="0" applyNumberFormat="1" applyFont="1" applyFill="1" applyBorder="1" applyAlignment="1" applyProtection="1">
      <alignment horizontal="center" vertical="center" wrapText="1"/>
    </xf>
    <xf numFmtId="4" fontId="6" fillId="0" borderId="19" xfId="0" applyNumberFormat="1" applyFont="1" applyFill="1" applyBorder="1" applyAlignment="1" applyProtection="1">
      <alignment horizontal="right" vertical="center" wrapText="1"/>
    </xf>
    <xf numFmtId="4" fontId="9" fillId="3" borderId="19" xfId="0" applyNumberFormat="1" applyFont="1" applyFill="1" applyBorder="1" applyAlignment="1" applyProtection="1">
      <alignment horizontal="right" vertical="center" wrapText="1"/>
    </xf>
    <xf numFmtId="4" fontId="6" fillId="7" borderId="19" xfId="0" applyNumberFormat="1" applyFont="1" applyFill="1" applyBorder="1" applyAlignment="1" applyProtection="1">
      <alignment horizontal="right" vertical="center" wrapText="1"/>
    </xf>
    <xf numFmtId="49" fontId="17" fillId="0" borderId="19" xfId="0" applyNumberFormat="1" applyFont="1" applyFill="1" applyBorder="1" applyAlignment="1" applyProtection="1">
      <alignment vertical="center" wrapText="1"/>
    </xf>
    <xf numFmtId="49" fontId="13" fillId="0" borderId="19" xfId="0" applyNumberFormat="1" applyFont="1" applyFill="1" applyBorder="1" applyAlignment="1" applyProtection="1">
      <alignment vertical="center" wrapText="1"/>
    </xf>
    <xf numFmtId="4" fontId="13" fillId="0" borderId="19" xfId="0" applyNumberFormat="1" applyFont="1" applyFill="1" applyBorder="1" applyAlignment="1" applyProtection="1">
      <alignment horizontal="right" vertical="center" wrapText="1"/>
      <protection locked="0"/>
    </xf>
    <xf numFmtId="166" fontId="13" fillId="0" borderId="19" xfId="0" applyNumberFormat="1" applyFont="1" applyFill="1" applyBorder="1" applyAlignment="1" applyProtection="1">
      <alignment horizontal="center" vertical="center" wrapText="1"/>
      <protection locked="0"/>
    </xf>
    <xf numFmtId="166" fontId="13" fillId="3" borderId="19" xfId="0" applyNumberFormat="1" applyFont="1" applyFill="1" applyBorder="1" applyAlignment="1" applyProtection="1">
      <alignment horizontal="center" vertical="center" wrapText="1"/>
    </xf>
    <xf numFmtId="4" fontId="6" fillId="3" borderId="19" xfId="0" applyNumberFormat="1" applyFont="1" applyFill="1" applyBorder="1" applyAlignment="1" applyProtection="1">
      <alignment horizontal="right" vertical="center" wrapText="1"/>
    </xf>
    <xf numFmtId="49" fontId="16" fillId="0" borderId="19" xfId="0" applyNumberFormat="1" applyFont="1" applyFill="1" applyBorder="1" applyAlignment="1" applyProtection="1">
      <alignment horizontal="left" vertical="center"/>
    </xf>
    <xf numFmtId="49" fontId="16" fillId="0" borderId="19" xfId="0" applyNumberFormat="1" applyFont="1" applyFill="1" applyBorder="1" applyAlignment="1" applyProtection="1">
      <alignment horizontal="center" vertical="center"/>
    </xf>
    <xf numFmtId="0" fontId="13" fillId="0" borderId="19" xfId="0" applyFont="1" applyFill="1" applyBorder="1" applyAlignment="1" applyProtection="1">
      <alignment horizontal="right" vertical="center"/>
    </xf>
    <xf numFmtId="166" fontId="13" fillId="0" borderId="19" xfId="0" applyNumberFormat="1" applyFont="1" applyFill="1" applyBorder="1" applyAlignment="1" applyProtection="1">
      <alignment horizontal="right" vertical="center" wrapText="1"/>
    </xf>
    <xf numFmtId="4" fontId="13" fillId="3" borderId="19" xfId="0" applyNumberFormat="1" applyFont="1" applyFill="1" applyBorder="1" applyAlignment="1" applyProtection="1">
      <alignment horizontal="right" vertical="center" wrapText="1"/>
    </xf>
    <xf numFmtId="4" fontId="12" fillId="9" borderId="19" xfId="0" applyNumberFormat="1" applyFont="1" applyFill="1" applyBorder="1" applyAlignment="1" applyProtection="1">
      <alignment horizontal="right" vertical="center" wrapText="1"/>
    </xf>
    <xf numFmtId="165" fontId="13" fillId="9" borderId="19" xfId="0" applyNumberFormat="1" applyFont="1" applyFill="1" applyBorder="1" applyAlignment="1" applyProtection="1">
      <alignment horizontal="right" vertical="center" wrapText="1"/>
    </xf>
    <xf numFmtId="49" fontId="12" fillId="13" borderId="20" xfId="0" applyNumberFormat="1" applyFont="1" applyFill="1" applyBorder="1" applyAlignment="1" applyProtection="1">
      <alignment horizontal="center" wrapText="1"/>
    </xf>
    <xf numFmtId="4" fontId="18" fillId="3" borderId="20" xfId="0" applyNumberFormat="1" applyFont="1" applyFill="1" applyBorder="1" applyAlignment="1" applyProtection="1">
      <alignment horizontal="right" wrapText="1"/>
    </xf>
    <xf numFmtId="0" fontId="9" fillId="3" borderId="21" xfId="0" applyFont="1" applyFill="1" applyBorder="1" applyAlignment="1" applyProtection="1">
      <alignment vertical="center"/>
    </xf>
    <xf numFmtId="49" fontId="9" fillId="0" borderId="21" xfId="0" applyNumberFormat="1" applyFont="1" applyFill="1" applyBorder="1" applyAlignment="1" applyProtection="1">
      <alignment vertical="center" wrapText="1"/>
    </xf>
    <xf numFmtId="49" fontId="16" fillId="0" borderId="21" xfId="0" applyNumberFormat="1" applyFont="1" applyFill="1" applyBorder="1" applyAlignment="1" applyProtection="1">
      <alignment horizontal="left" vertical="center"/>
    </xf>
    <xf numFmtId="49" fontId="2" fillId="15" borderId="21" xfId="0" applyNumberFormat="1" applyFont="1" applyFill="1" applyBorder="1" applyAlignment="1" applyProtection="1">
      <alignment vertical="center" wrapText="1"/>
    </xf>
    <xf numFmtId="49" fontId="7" fillId="3" borderId="22" xfId="0" applyNumberFormat="1" applyFont="1" applyFill="1" applyBorder="1" applyAlignment="1" applyProtection="1">
      <alignment horizontal="left" vertical="center" wrapText="1"/>
    </xf>
    <xf numFmtId="166" fontId="1" fillId="3" borderId="23" xfId="0" applyNumberFormat="1" applyFont="1" applyFill="1" applyBorder="1" applyAlignment="1" applyProtection="1">
      <alignment horizontal="right" vertical="center" wrapText="1"/>
    </xf>
    <xf numFmtId="165" fontId="14" fillId="2" borderId="23" xfId="0" applyNumberFormat="1" applyFont="1" applyFill="1" applyBorder="1" applyAlignment="1" applyProtection="1">
      <alignment horizontal="right" vertical="center" wrapText="1"/>
    </xf>
    <xf numFmtId="49" fontId="12" fillId="3" borderId="19" xfId="0" applyNumberFormat="1" applyFont="1" applyFill="1" applyBorder="1" applyAlignment="1" applyProtection="1">
      <alignment horizontal="left" vertical="center"/>
      <protection locked="0"/>
    </xf>
    <xf numFmtId="49" fontId="13" fillId="15" borderId="19" xfId="0" applyNumberFormat="1"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xf>
    <xf numFmtId="49" fontId="31" fillId="14" borderId="21" xfId="0" applyNumberFormat="1" applyFont="1" applyFill="1" applyBorder="1" applyAlignment="1" applyProtection="1">
      <alignment horizontal="right" vertical="center" wrapText="1"/>
      <protection locked="0"/>
    </xf>
    <xf numFmtId="165" fontId="1" fillId="14" borderId="20" xfId="0" applyNumberFormat="1" applyFont="1" applyFill="1" applyBorder="1" applyAlignment="1" applyProtection="1">
      <alignment vertical="center" wrapText="1"/>
      <protection locked="0"/>
    </xf>
    <xf numFmtId="165" fontId="33" fillId="14" borderId="19" xfId="0" applyNumberFormat="1" applyFont="1" applyFill="1" applyBorder="1" applyAlignment="1" applyProtection="1">
      <alignment horizontal="left" vertical="center"/>
      <protection locked="0"/>
    </xf>
    <xf numFmtId="0" fontId="0" fillId="2" borderId="0" xfId="0" applyFill="1" applyBorder="1" applyAlignment="1"/>
    <xf numFmtId="0" fontId="0" fillId="2" borderId="24" xfId="0" applyFill="1" applyBorder="1" applyAlignment="1" applyProtection="1">
      <alignment vertical="center"/>
    </xf>
    <xf numFmtId="0" fontId="0" fillId="2" borderId="20" xfId="0" applyFill="1" applyBorder="1"/>
    <xf numFmtId="0" fontId="5" fillId="2" borderId="21" xfId="0" applyFont="1" applyFill="1" applyBorder="1" applyAlignment="1" applyProtection="1">
      <alignment vertical="center"/>
    </xf>
    <xf numFmtId="0" fontId="0" fillId="2" borderId="19" xfId="0" applyFill="1" applyBorder="1"/>
    <xf numFmtId="0" fontId="6" fillId="2" borderId="21" xfId="0" applyFont="1" applyFill="1" applyBorder="1" applyAlignment="1" applyProtection="1">
      <alignment vertical="center"/>
    </xf>
    <xf numFmtId="49" fontId="31" fillId="14" borderId="19" xfId="0" applyNumberFormat="1" applyFont="1" applyFill="1" applyBorder="1" applyAlignment="1" applyProtection="1">
      <alignment horizontal="right" vertical="center" wrapText="1"/>
      <protection locked="0"/>
    </xf>
    <xf numFmtId="0" fontId="0" fillId="0" borderId="19" xfId="0" applyBorder="1" applyAlignment="1">
      <alignment vertical="center"/>
    </xf>
    <xf numFmtId="166" fontId="18" fillId="3" borderId="19" xfId="0" applyNumberFormat="1" applyFont="1" applyFill="1" applyBorder="1" applyAlignment="1" applyProtection="1">
      <alignment horizontal="center" wrapText="1"/>
    </xf>
    <xf numFmtId="0" fontId="9" fillId="2" borderId="21" xfId="0" applyFont="1" applyFill="1" applyBorder="1" applyAlignment="1" applyProtection="1">
      <alignment vertical="center"/>
    </xf>
    <xf numFmtId="166" fontId="1" fillId="3" borderId="19" xfId="0" applyNumberFormat="1" applyFont="1" applyFill="1" applyBorder="1" applyAlignment="1" applyProtection="1">
      <alignment horizontal="center" vertical="center" wrapText="1"/>
    </xf>
    <xf numFmtId="49" fontId="16" fillId="3" borderId="19" xfId="0" applyNumberFormat="1" applyFont="1" applyFill="1" applyBorder="1" applyAlignment="1" applyProtection="1">
      <alignment horizontal="left" vertical="top" wrapText="1"/>
    </xf>
    <xf numFmtId="0" fontId="0" fillId="0" borderId="19" xfId="0" applyBorder="1" applyAlignment="1"/>
    <xf numFmtId="49" fontId="10" fillId="3" borderId="19" xfId="0" applyNumberFormat="1" applyFont="1" applyFill="1" applyBorder="1" applyAlignment="1" applyProtection="1">
      <alignment horizontal="left" vertical="center" wrapText="1"/>
      <protection locked="0"/>
    </xf>
    <xf numFmtId="49" fontId="18" fillId="3" borderId="19" xfId="0" applyNumberFormat="1" applyFont="1" applyFill="1" applyBorder="1" applyAlignment="1" applyProtection="1">
      <alignment horizontal="center" vertical="center" wrapText="1"/>
      <protection locked="0"/>
    </xf>
    <xf numFmtId="49" fontId="2" fillId="3" borderId="19" xfId="0" applyNumberFormat="1" applyFont="1" applyFill="1" applyBorder="1" applyAlignment="1" applyProtection="1">
      <alignment horizontal="center" vertical="center" wrapText="1"/>
      <protection locked="0"/>
    </xf>
    <xf numFmtId="0" fontId="0" fillId="2" borderId="19" xfId="0" applyFill="1" applyBorder="1" applyAlignment="1"/>
    <xf numFmtId="0" fontId="0" fillId="0" borderId="19" xfId="0" applyBorder="1" applyAlignment="1">
      <alignment vertical="center" wrapText="1"/>
    </xf>
    <xf numFmtId="49" fontId="9" fillId="3" borderId="19" xfId="0" applyNumberFormat="1" applyFont="1" applyFill="1" applyBorder="1" applyAlignment="1" applyProtection="1">
      <alignment vertical="center" wrapText="1"/>
    </xf>
    <xf numFmtId="49" fontId="11" fillId="3" borderId="19" xfId="0" applyNumberFormat="1" applyFont="1" applyFill="1" applyBorder="1" applyAlignment="1" applyProtection="1">
      <alignment vertical="center" wrapText="1"/>
    </xf>
    <xf numFmtId="49" fontId="9" fillId="3" borderId="19" xfId="0" applyNumberFormat="1" applyFont="1" applyFill="1" applyBorder="1" applyAlignment="1" applyProtection="1">
      <alignment horizontal="center" vertical="center" wrapText="1"/>
    </xf>
    <xf numFmtId="49" fontId="17" fillId="3" borderId="19" xfId="0" applyNumberFormat="1" applyFont="1" applyFill="1" applyBorder="1" applyAlignment="1" applyProtection="1">
      <alignment vertical="center" wrapText="1"/>
    </xf>
    <xf numFmtId="49" fontId="13" fillId="3" borderId="19" xfId="0" applyNumberFormat="1" applyFont="1" applyFill="1" applyBorder="1" applyAlignment="1" applyProtection="1">
      <alignment vertical="center" wrapText="1"/>
    </xf>
    <xf numFmtId="49" fontId="16" fillId="3" borderId="19" xfId="0" applyNumberFormat="1" applyFont="1" applyFill="1" applyBorder="1" applyAlignment="1" applyProtection="1">
      <alignment horizontal="left" vertical="center"/>
    </xf>
    <xf numFmtId="49" fontId="16" fillId="3" borderId="19" xfId="0" applyNumberFormat="1" applyFont="1" applyFill="1" applyBorder="1" applyAlignment="1" applyProtection="1">
      <alignment horizontal="center" vertical="center"/>
    </xf>
    <xf numFmtId="0" fontId="13" fillId="3" borderId="19" xfId="0" applyFont="1" applyFill="1" applyBorder="1" applyAlignment="1" applyProtection="1">
      <alignment horizontal="right" vertical="center"/>
    </xf>
    <xf numFmtId="0" fontId="1" fillId="2" borderId="19" xfId="0" applyFont="1" applyFill="1" applyBorder="1"/>
    <xf numFmtId="166" fontId="1" fillId="3" borderId="19" xfId="0" applyNumberFormat="1" applyFont="1" applyFill="1" applyBorder="1" applyAlignment="1" applyProtection="1">
      <alignment horizontal="right" vertical="center" wrapText="1"/>
    </xf>
    <xf numFmtId="165" fontId="14" fillId="2" borderId="19" xfId="0" applyNumberFormat="1" applyFont="1" applyFill="1" applyBorder="1" applyAlignment="1" applyProtection="1">
      <alignment horizontal="right" vertical="center" wrapText="1"/>
    </xf>
    <xf numFmtId="49" fontId="10" fillId="3" borderId="19" xfId="0" applyNumberFormat="1" applyFont="1" applyFill="1" applyBorder="1" applyAlignment="1" applyProtection="1">
      <alignment horizontal="left" vertical="center" wrapText="1"/>
    </xf>
    <xf numFmtId="49" fontId="10" fillId="3" borderId="19" xfId="0" applyNumberFormat="1" applyFont="1" applyFill="1" applyBorder="1" applyAlignment="1" applyProtection="1">
      <alignment horizontal="center" vertical="center" wrapText="1"/>
    </xf>
    <xf numFmtId="166" fontId="13" fillId="3" borderId="19" xfId="0" applyNumberFormat="1" applyFont="1" applyFill="1" applyBorder="1" applyAlignment="1" applyProtection="1">
      <alignment horizontal="left" vertical="center" wrapText="1"/>
    </xf>
    <xf numFmtId="0" fontId="0" fillId="2" borderId="21" xfId="0" applyFill="1" applyBorder="1" applyAlignment="1" applyProtection="1">
      <alignment vertical="center"/>
      <protection locked="0"/>
    </xf>
    <xf numFmtId="0" fontId="0" fillId="2" borderId="21" xfId="0" applyFill="1" applyBorder="1" applyProtection="1">
      <protection locked="0"/>
    </xf>
    <xf numFmtId="0" fontId="0" fillId="2" borderId="19" xfId="0" applyFill="1" applyBorder="1" applyProtection="1">
      <protection locked="0"/>
    </xf>
    <xf numFmtId="0" fontId="1" fillId="2" borderId="19" xfId="0" applyFont="1" applyFill="1" applyBorder="1" applyProtection="1">
      <protection locked="0"/>
    </xf>
    <xf numFmtId="0" fontId="2" fillId="2" borderId="19" xfId="0" applyFont="1" applyFill="1" applyBorder="1" applyProtection="1">
      <protection locked="0"/>
    </xf>
    <xf numFmtId="0" fontId="0" fillId="2" borderId="21" xfId="0" applyFill="1" applyBorder="1"/>
    <xf numFmtId="166" fontId="1" fillId="2" borderId="19" xfId="0" applyNumberFormat="1" applyFont="1" applyFill="1" applyBorder="1"/>
    <xf numFmtId="0" fontId="8" fillId="2" borderId="19" xfId="0" applyFont="1" applyFill="1" applyBorder="1"/>
    <xf numFmtId="0" fontId="2" fillId="2" borderId="19" xfId="0" applyFont="1" applyFill="1" applyBorder="1"/>
    <xf numFmtId="0" fontId="0" fillId="2" borderId="19" xfId="0" applyFill="1" applyBorder="1" applyAlignment="1">
      <alignment horizontal="center"/>
    </xf>
    <xf numFmtId="0" fontId="5" fillId="3" borderId="25" xfId="0" applyFont="1" applyFill="1" applyBorder="1" applyAlignment="1" applyProtection="1">
      <alignment vertical="center"/>
    </xf>
    <xf numFmtId="0" fontId="6" fillId="3" borderId="25" xfId="0" applyFont="1" applyFill="1" applyBorder="1" applyAlignment="1" applyProtection="1">
      <alignment vertical="center"/>
    </xf>
    <xf numFmtId="0" fontId="9" fillId="3" borderId="25" xfId="0" applyFont="1" applyFill="1" applyBorder="1" applyAlignment="1" applyProtection="1">
      <alignment vertical="center"/>
    </xf>
    <xf numFmtId="0" fontId="0" fillId="2" borderId="25" xfId="0"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1" fillId="2" borderId="26" xfId="0" applyFont="1" applyFill="1" applyBorder="1" applyProtection="1">
      <protection locked="0"/>
    </xf>
    <xf numFmtId="0" fontId="0" fillId="2" borderId="26" xfId="0" applyFill="1" applyBorder="1"/>
    <xf numFmtId="0" fontId="5" fillId="2" borderId="27" xfId="0" applyFont="1" applyFill="1" applyBorder="1" applyAlignment="1">
      <alignment horizontal="right" textRotation="180" wrapText="1"/>
    </xf>
    <xf numFmtId="167" fontId="5" fillId="2" borderId="28" xfId="0" applyNumberFormat="1" applyFont="1" applyFill="1" applyBorder="1" applyAlignment="1">
      <alignment horizontal="right" textRotation="180" wrapText="1"/>
    </xf>
    <xf numFmtId="49" fontId="16" fillId="3" borderId="21" xfId="0" applyNumberFormat="1" applyFont="1" applyFill="1" applyBorder="1" applyAlignment="1" applyProtection="1">
      <alignment horizontal="left" vertical="top" wrapText="1"/>
    </xf>
    <xf numFmtId="49" fontId="18" fillId="4" borderId="21" xfId="0" applyNumberFormat="1" applyFont="1" applyFill="1" applyBorder="1" applyAlignment="1" applyProtection="1">
      <alignment horizontal="left" vertical="center" wrapText="1"/>
    </xf>
    <xf numFmtId="0" fontId="0" fillId="2" borderId="28" xfId="0" applyFill="1" applyBorder="1" applyAlignment="1"/>
    <xf numFmtId="49" fontId="18" fillId="11" borderId="21" xfId="0" applyNumberFormat="1" applyFont="1" applyFill="1" applyBorder="1" applyAlignment="1" applyProtection="1">
      <alignment horizontal="left" vertical="center" wrapText="1"/>
    </xf>
    <xf numFmtId="49" fontId="18" fillId="6" borderId="21" xfId="0" applyNumberFormat="1" applyFont="1" applyFill="1" applyBorder="1" applyAlignment="1" applyProtection="1">
      <alignment horizontal="left" vertical="center" wrapText="1"/>
    </xf>
    <xf numFmtId="49" fontId="18" fillId="7" borderId="21" xfId="0" applyNumberFormat="1" applyFont="1" applyFill="1" applyBorder="1" applyAlignment="1" applyProtection="1">
      <alignment horizontal="left" vertical="center" wrapText="1"/>
    </xf>
    <xf numFmtId="49" fontId="18" fillId="8" borderId="21" xfId="0" applyNumberFormat="1" applyFont="1" applyFill="1" applyBorder="1" applyAlignment="1" applyProtection="1">
      <alignment horizontal="left" vertical="center" wrapText="1"/>
    </xf>
    <xf numFmtId="49" fontId="9" fillId="3" borderId="21" xfId="0" applyNumberFormat="1" applyFont="1" applyFill="1" applyBorder="1" applyAlignment="1" applyProtection="1">
      <alignment vertical="center" wrapText="1"/>
    </xf>
    <xf numFmtId="0" fontId="0" fillId="2" borderId="28" xfId="0" applyFill="1" applyBorder="1"/>
    <xf numFmtId="49" fontId="16" fillId="3" borderId="21" xfId="0" applyNumberFormat="1" applyFont="1" applyFill="1" applyBorder="1" applyAlignment="1" applyProtection="1">
      <alignment vertical="top"/>
    </xf>
    <xf numFmtId="49" fontId="18" fillId="11" borderId="21" xfId="0" applyNumberFormat="1" applyFont="1" applyFill="1" applyBorder="1" applyAlignment="1" applyProtection="1">
      <alignment horizontal="left" vertical="center" wrapText="1"/>
      <protection locked="0"/>
    </xf>
    <xf numFmtId="49" fontId="16" fillId="3" borderId="21" xfId="0" applyNumberFormat="1" applyFont="1" applyFill="1" applyBorder="1" applyAlignment="1" applyProtection="1">
      <alignment horizontal="left" vertical="center"/>
    </xf>
    <xf numFmtId="0" fontId="1" fillId="2" borderId="28" xfId="0" applyFont="1" applyFill="1" applyBorder="1"/>
    <xf numFmtId="49" fontId="7" fillId="3" borderId="21" xfId="0" applyNumberFormat="1" applyFont="1" applyFill="1" applyBorder="1" applyAlignment="1" applyProtection="1">
      <alignment horizontal="left" vertical="center" wrapText="1"/>
    </xf>
    <xf numFmtId="49" fontId="4" fillId="2" borderId="22" xfId="0" applyNumberFormat="1" applyFont="1" applyFill="1" applyBorder="1" applyAlignment="1" applyProtection="1">
      <alignment vertical="center" wrapText="1"/>
      <protection locked="0"/>
    </xf>
    <xf numFmtId="49" fontId="4" fillId="2" borderId="23" xfId="0" applyNumberFormat="1" applyFont="1" applyFill="1" applyBorder="1" applyAlignment="1" applyProtection="1">
      <alignment vertical="center" wrapText="1"/>
      <protection locked="0"/>
    </xf>
    <xf numFmtId="49" fontId="4" fillId="2" borderId="23" xfId="0" applyNumberFormat="1" applyFont="1" applyFill="1" applyBorder="1" applyAlignment="1" applyProtection="1">
      <alignment horizontal="center" vertical="center" wrapText="1"/>
      <protection locked="0"/>
    </xf>
    <xf numFmtId="4" fontId="4" fillId="2" borderId="23" xfId="0" applyNumberFormat="1" applyFont="1" applyFill="1" applyBorder="1" applyAlignment="1" applyProtection="1">
      <alignment horizontal="right" vertical="center" wrapText="1"/>
      <protection locked="0"/>
    </xf>
    <xf numFmtId="166" fontId="1" fillId="2" borderId="23" xfId="0" applyNumberFormat="1" applyFont="1" applyFill="1" applyBorder="1" applyAlignment="1" applyProtection="1">
      <alignment horizontal="center" vertical="center" wrapText="1"/>
      <protection locked="0"/>
    </xf>
    <xf numFmtId="4" fontId="19" fillId="2" borderId="23" xfId="0" applyNumberFormat="1" applyFont="1" applyFill="1" applyBorder="1" applyAlignment="1" applyProtection="1">
      <alignment horizontal="right" vertical="center" wrapText="1"/>
      <protection locked="0"/>
    </xf>
    <xf numFmtId="4" fontId="2" fillId="2" borderId="23" xfId="0" applyNumberFormat="1" applyFont="1" applyFill="1" applyBorder="1" applyAlignment="1" applyProtection="1">
      <alignment horizontal="right" vertical="center" wrapText="1"/>
      <protection locked="0"/>
    </xf>
    <xf numFmtId="0" fontId="0" fillId="2" borderId="29" xfId="0" applyFill="1" applyBorder="1"/>
    <xf numFmtId="167" fontId="5" fillId="2" borderId="0" xfId="0" applyNumberFormat="1" applyFont="1" applyFill="1" applyBorder="1" applyAlignment="1">
      <alignment horizontal="right" textRotation="180" wrapText="1"/>
    </xf>
    <xf numFmtId="4" fontId="12" fillId="7" borderId="19" xfId="0" applyNumberFormat="1" applyFont="1" applyFill="1" applyBorder="1" applyAlignment="1" applyProtection="1">
      <alignment horizontal="right" wrapText="1"/>
    </xf>
    <xf numFmtId="0" fontId="5" fillId="3" borderId="7" xfId="0" applyFont="1" applyFill="1" applyBorder="1" applyAlignment="1" applyProtection="1">
      <alignment vertical="center"/>
    </xf>
    <xf numFmtId="0" fontId="9" fillId="3" borderId="30" xfId="0" applyFont="1" applyFill="1" applyBorder="1" applyAlignment="1" applyProtection="1">
      <alignment vertical="center"/>
    </xf>
    <xf numFmtId="4" fontId="12" fillId="3" borderId="31" xfId="0" applyNumberFormat="1" applyFont="1" applyFill="1" applyBorder="1" applyAlignment="1" applyProtection="1">
      <alignment horizontal="right" wrapText="1"/>
    </xf>
    <xf numFmtId="4" fontId="6" fillId="3" borderId="31" xfId="0" applyNumberFormat="1" applyFont="1" applyFill="1" applyBorder="1" applyAlignment="1" applyProtection="1">
      <alignment horizontal="right" vertical="center" wrapText="1"/>
    </xf>
    <xf numFmtId="166" fontId="1" fillId="3" borderId="31" xfId="0" applyNumberFormat="1" applyFont="1" applyFill="1" applyBorder="1" applyAlignment="1" applyProtection="1">
      <alignment horizontal="center" vertical="center" wrapText="1"/>
    </xf>
    <xf numFmtId="164" fontId="9" fillId="3" borderId="31" xfId="0" applyNumberFormat="1" applyFont="1" applyFill="1" applyBorder="1" applyAlignment="1" applyProtection="1">
      <alignment horizontal="right" vertical="center" wrapText="1"/>
    </xf>
    <xf numFmtId="164" fontId="6" fillId="3" borderId="31" xfId="0" applyNumberFormat="1" applyFont="1" applyFill="1" applyBorder="1" applyAlignment="1" applyProtection="1">
      <alignment horizontal="right" vertical="center" wrapText="1"/>
    </xf>
    <xf numFmtId="49" fontId="9" fillId="3" borderId="22" xfId="0" applyNumberFormat="1" applyFont="1" applyFill="1" applyBorder="1" applyAlignment="1" applyProtection="1">
      <alignment vertical="center" wrapText="1"/>
    </xf>
    <xf numFmtId="4" fontId="15" fillId="3" borderId="23" xfId="0" applyNumberFormat="1" applyFont="1" applyFill="1" applyBorder="1" applyAlignment="1" applyProtection="1">
      <alignment horizontal="right" vertical="center" wrapText="1"/>
    </xf>
    <xf numFmtId="166" fontId="13" fillId="3" borderId="23" xfId="0" applyNumberFormat="1" applyFont="1" applyFill="1" applyBorder="1" applyAlignment="1" applyProtection="1">
      <alignment horizontal="right" vertical="center" wrapText="1"/>
    </xf>
    <xf numFmtId="4" fontId="14" fillId="2" borderId="23" xfId="0" applyNumberFormat="1" applyFont="1" applyFill="1" applyBorder="1" applyAlignment="1" applyProtection="1">
      <alignment horizontal="right" vertical="center" wrapText="1"/>
    </xf>
    <xf numFmtId="49" fontId="16" fillId="3" borderId="24" xfId="0" applyNumberFormat="1" applyFont="1" applyFill="1" applyBorder="1" applyAlignment="1" applyProtection="1">
      <alignment horizontal="left" vertical="center"/>
    </xf>
    <xf numFmtId="49" fontId="16" fillId="3" borderId="20" xfId="0" applyNumberFormat="1" applyFont="1" applyFill="1" applyBorder="1" applyAlignment="1" applyProtection="1">
      <alignment horizontal="left" vertical="center"/>
    </xf>
    <xf numFmtId="49" fontId="16" fillId="3" borderId="20" xfId="0" applyNumberFormat="1" applyFont="1" applyFill="1" applyBorder="1" applyAlignment="1" applyProtection="1">
      <alignment horizontal="center" vertical="center"/>
    </xf>
    <xf numFmtId="0" fontId="13" fillId="3" borderId="20" xfId="0" applyFont="1" applyFill="1" applyBorder="1" applyAlignment="1" applyProtection="1">
      <alignment horizontal="right" vertical="center"/>
    </xf>
    <xf numFmtId="166" fontId="13" fillId="3" borderId="20" xfId="0" applyNumberFormat="1" applyFont="1" applyFill="1" applyBorder="1" applyAlignment="1" applyProtection="1">
      <alignment horizontal="right" vertical="center" wrapText="1"/>
    </xf>
    <xf numFmtId="4" fontId="13" fillId="3" borderId="20" xfId="0" applyNumberFormat="1" applyFont="1" applyFill="1" applyBorder="1" applyAlignment="1" applyProtection="1">
      <alignment horizontal="right" vertical="center" wrapText="1"/>
    </xf>
    <xf numFmtId="4" fontId="12" fillId="9" borderId="20" xfId="0" applyNumberFormat="1" applyFont="1" applyFill="1" applyBorder="1" applyAlignment="1" applyProtection="1">
      <alignment horizontal="right" vertical="center" wrapText="1"/>
    </xf>
    <xf numFmtId="49" fontId="34" fillId="14" borderId="24" xfId="0" applyNumberFormat="1" applyFont="1" applyFill="1" applyBorder="1" applyAlignment="1" applyProtection="1">
      <alignment vertical="center" wrapText="1"/>
      <protection locked="0"/>
    </xf>
    <xf numFmtId="3" fontId="18" fillId="13" borderId="19" xfId="0" applyNumberFormat="1" applyFont="1" applyFill="1" applyBorder="1" applyAlignment="1" applyProtection="1">
      <alignment horizontal="right" vertical="center" wrapText="1"/>
      <protection locked="0"/>
    </xf>
    <xf numFmtId="10" fontId="18" fillId="13" borderId="19" xfId="1" applyNumberFormat="1" applyFont="1" applyFill="1" applyBorder="1" applyAlignment="1" applyProtection="1">
      <alignment horizontal="center" vertical="center" wrapText="1"/>
      <protection locked="0"/>
    </xf>
    <xf numFmtId="4" fontId="15" fillId="17" borderId="19" xfId="0" applyNumberFormat="1" applyFont="1" applyFill="1" applyBorder="1" applyAlignment="1" applyProtection="1">
      <alignment horizontal="right" vertical="center" wrapText="1"/>
    </xf>
    <xf numFmtId="166" fontId="13" fillId="17" borderId="19" xfId="0" applyNumberFormat="1" applyFont="1" applyFill="1" applyBorder="1" applyAlignment="1" applyProtection="1">
      <alignment horizontal="center" vertical="center" wrapText="1"/>
      <protection locked="0"/>
    </xf>
    <xf numFmtId="49" fontId="34" fillId="14" borderId="20" xfId="0" applyNumberFormat="1" applyFont="1" applyFill="1" applyBorder="1" applyAlignment="1" applyProtection="1">
      <alignment vertical="center" wrapText="1"/>
      <protection locked="0"/>
    </xf>
    <xf numFmtId="49" fontId="18" fillId="13" borderId="21" xfId="0" applyNumberFormat="1" applyFont="1" applyFill="1" applyBorder="1" applyAlignment="1" applyProtection="1">
      <alignment horizontal="left" vertical="center" wrapText="1"/>
    </xf>
    <xf numFmtId="49" fontId="9" fillId="3" borderId="32" xfId="0" applyNumberFormat="1" applyFont="1" applyFill="1" applyBorder="1" applyAlignment="1" applyProtection="1">
      <alignment vertical="center" wrapText="1"/>
    </xf>
    <xf numFmtId="49" fontId="10" fillId="3" borderId="33" xfId="0" applyNumberFormat="1" applyFont="1" applyFill="1" applyBorder="1" applyAlignment="1" applyProtection="1">
      <alignment horizontal="left" vertical="center" wrapText="1"/>
    </xf>
    <xf numFmtId="49" fontId="10" fillId="3" borderId="33" xfId="0" applyNumberFormat="1" applyFont="1" applyFill="1" applyBorder="1" applyAlignment="1" applyProtection="1">
      <alignment horizontal="center" vertical="center" wrapText="1"/>
    </xf>
    <xf numFmtId="166" fontId="13" fillId="3" borderId="33" xfId="0" applyNumberFormat="1" applyFont="1" applyFill="1" applyBorder="1" applyAlignment="1" applyProtection="1">
      <alignment horizontal="left" vertical="center" wrapText="1"/>
    </xf>
    <xf numFmtId="49" fontId="13" fillId="3" borderId="33" xfId="0" applyNumberFormat="1" applyFont="1" applyFill="1" applyBorder="1" applyAlignment="1" applyProtection="1">
      <alignment vertical="center" wrapText="1"/>
      <protection locked="0"/>
    </xf>
    <xf numFmtId="0" fontId="13" fillId="0" borderId="34" xfId="0" applyFont="1" applyBorder="1" applyAlignment="1" applyProtection="1">
      <alignment vertical="center" wrapText="1"/>
      <protection locked="0"/>
    </xf>
    <xf numFmtId="4" fontId="13" fillId="0" borderId="19" xfId="0" applyNumberFormat="1" applyFont="1" applyFill="1" applyBorder="1" applyAlignment="1" applyProtection="1">
      <alignment horizontal="right" wrapText="1"/>
    </xf>
    <xf numFmtId="4" fontId="13" fillId="13" borderId="19" xfId="0" applyNumberFormat="1" applyFont="1" applyFill="1" applyBorder="1" applyAlignment="1" applyProtection="1">
      <alignment horizontal="right" vertical="center" wrapText="1"/>
    </xf>
    <xf numFmtId="49" fontId="10" fillId="3" borderId="23" xfId="0" applyNumberFormat="1" applyFont="1" applyFill="1" applyBorder="1" applyAlignment="1" applyProtection="1">
      <alignment horizontal="left" vertical="center" wrapText="1"/>
    </xf>
    <xf numFmtId="49" fontId="10" fillId="3" borderId="23" xfId="0" applyNumberFormat="1" applyFont="1" applyFill="1" applyBorder="1" applyAlignment="1" applyProtection="1">
      <alignment horizontal="center" vertical="center" wrapText="1"/>
    </xf>
    <xf numFmtId="166" fontId="13" fillId="3" borderId="23" xfId="0" applyNumberFormat="1" applyFont="1" applyFill="1" applyBorder="1" applyAlignment="1" applyProtection="1">
      <alignment horizontal="left" vertical="center" wrapText="1"/>
    </xf>
    <xf numFmtId="49" fontId="18" fillId="3" borderId="1" xfId="0" applyNumberFormat="1" applyFont="1" applyFill="1" applyBorder="1" applyAlignment="1" applyProtection="1">
      <alignment vertical="center" wrapText="1"/>
      <protection locked="0"/>
    </xf>
    <xf numFmtId="0" fontId="18" fillId="0" borderId="1" xfId="0" applyFont="1" applyBorder="1" applyAlignment="1" applyProtection="1">
      <alignment vertical="center" wrapText="1"/>
      <protection locked="0"/>
    </xf>
    <xf numFmtId="49" fontId="10" fillId="3" borderId="7" xfId="0" applyNumberFormat="1" applyFont="1" applyFill="1" applyBorder="1" applyAlignment="1" applyProtection="1">
      <alignment horizontal="left" vertical="center" wrapText="1"/>
      <protection locked="0"/>
    </xf>
    <xf numFmtId="49" fontId="10" fillId="3" borderId="18" xfId="0" applyNumberFormat="1" applyFont="1" applyFill="1" applyBorder="1" applyAlignment="1" applyProtection="1">
      <alignment horizontal="left" vertical="center" wrapText="1"/>
      <protection locked="0"/>
    </xf>
    <xf numFmtId="49" fontId="18" fillId="3" borderId="7" xfId="0" applyNumberFormat="1" applyFont="1" applyFill="1" applyBorder="1" applyAlignment="1" applyProtection="1">
      <alignment vertical="center" wrapText="1"/>
      <protection locked="0"/>
    </xf>
    <xf numFmtId="49" fontId="18" fillId="3" borderId="35" xfId="0" applyNumberFormat="1" applyFont="1" applyFill="1" applyBorder="1" applyAlignment="1" applyProtection="1">
      <alignment vertical="center" wrapText="1"/>
      <protection locked="0"/>
    </xf>
    <xf numFmtId="49" fontId="18" fillId="3" borderId="18" xfId="0" applyNumberFormat="1" applyFont="1" applyFill="1" applyBorder="1" applyAlignment="1" applyProtection="1">
      <alignment vertical="center" wrapText="1"/>
      <protection locked="0"/>
    </xf>
    <xf numFmtId="49" fontId="18" fillId="3" borderId="52" xfId="0" applyNumberFormat="1" applyFont="1" applyFill="1" applyBorder="1" applyAlignment="1" applyProtection="1">
      <alignment vertical="center" wrapText="1"/>
      <protection locked="0"/>
    </xf>
    <xf numFmtId="0" fontId="18" fillId="0" borderId="53" xfId="0" applyFont="1" applyBorder="1" applyAlignment="1" applyProtection="1">
      <alignment vertical="center" wrapText="1"/>
      <protection locked="0"/>
    </xf>
    <xf numFmtId="0" fontId="18" fillId="0" borderId="4" xfId="0" applyFont="1" applyBorder="1" applyAlignment="1" applyProtection="1">
      <alignment vertical="center" wrapText="1"/>
      <protection locked="0"/>
    </xf>
    <xf numFmtId="0" fontId="0" fillId="0" borderId="50" xfId="0" applyBorder="1" applyAlignment="1">
      <alignment vertical="center" wrapText="1"/>
    </xf>
    <xf numFmtId="0" fontId="0" fillId="0" borderId="54" xfId="0" applyBorder="1" applyAlignment="1">
      <alignment vertical="center" wrapText="1"/>
    </xf>
    <xf numFmtId="0" fontId="0" fillId="0" borderId="8" xfId="0" applyBorder="1" applyAlignment="1">
      <alignment vertical="center" wrapText="1"/>
    </xf>
    <xf numFmtId="49" fontId="29" fillId="3" borderId="7" xfId="0" applyNumberFormat="1" applyFont="1" applyFill="1" applyBorder="1" applyAlignment="1" applyProtection="1">
      <alignment vertical="center" wrapText="1"/>
      <protection locked="0"/>
    </xf>
    <xf numFmtId="49" fontId="29" fillId="3" borderId="18" xfId="0" applyNumberFormat="1" applyFont="1" applyFill="1" applyBorder="1" applyAlignment="1" applyProtection="1">
      <alignment vertical="center" wrapText="1"/>
      <protection locked="0"/>
    </xf>
    <xf numFmtId="49" fontId="13" fillId="3" borderId="7" xfId="0" applyNumberFormat="1"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xf>
    <xf numFmtId="0" fontId="3" fillId="2" borderId="35"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49" fontId="11" fillId="3" borderId="41" xfId="0" applyNumberFormat="1" applyFont="1" applyFill="1" applyBorder="1" applyAlignment="1" applyProtection="1">
      <alignment vertical="center" wrapText="1"/>
    </xf>
    <xf numFmtId="49" fontId="11" fillId="3" borderId="42" xfId="0" applyNumberFormat="1" applyFont="1" applyFill="1" applyBorder="1" applyAlignment="1" applyProtection="1">
      <alignment vertical="center" wrapText="1"/>
    </xf>
    <xf numFmtId="49" fontId="11" fillId="3" borderId="43" xfId="0" applyNumberFormat="1" applyFont="1" applyFill="1" applyBorder="1" applyAlignment="1" applyProtection="1">
      <alignment vertical="center" wrapText="1"/>
    </xf>
    <xf numFmtId="49" fontId="18" fillId="3" borderId="3" xfId="0" applyNumberFormat="1" applyFont="1" applyFill="1" applyBorder="1" applyAlignment="1" applyProtection="1">
      <alignment vertical="center" wrapText="1"/>
      <protection locked="0"/>
    </xf>
    <xf numFmtId="0" fontId="18" fillId="0" borderId="3" xfId="0" applyFont="1" applyBorder="1" applyAlignment="1" applyProtection="1">
      <alignment vertical="center" wrapText="1"/>
      <protection locked="0"/>
    </xf>
    <xf numFmtId="49" fontId="18" fillId="3" borderId="2" xfId="0" applyNumberFormat="1" applyFont="1" applyFill="1" applyBorder="1" applyAlignment="1" applyProtection="1">
      <alignment vertical="center" wrapText="1"/>
      <protection locked="0"/>
    </xf>
    <xf numFmtId="0" fontId="18" fillId="0" borderId="2" xfId="0" applyFont="1" applyBorder="1" applyAlignment="1" applyProtection="1">
      <alignment vertical="center" wrapText="1"/>
      <protection locked="0"/>
    </xf>
    <xf numFmtId="4" fontId="18" fillId="3" borderId="7" xfId="0" applyNumberFormat="1" applyFont="1" applyFill="1" applyBorder="1" applyAlignment="1" applyProtection="1">
      <alignment horizontal="center" vertical="center" wrapText="1"/>
    </xf>
    <xf numFmtId="0" fontId="2" fillId="0" borderId="35" xfId="0" applyFont="1" applyBorder="1" applyAlignment="1">
      <alignment horizontal="center" vertical="center" wrapText="1"/>
    </xf>
    <xf numFmtId="0" fontId="2" fillId="0" borderId="18" xfId="0" applyFont="1" applyBorder="1" applyAlignment="1">
      <alignment horizontal="center" vertical="center" wrapText="1"/>
    </xf>
    <xf numFmtId="49" fontId="17" fillId="14" borderId="7" xfId="0" applyNumberFormat="1" applyFont="1" applyFill="1" applyBorder="1" applyAlignment="1" applyProtection="1">
      <alignment vertical="top" wrapText="1"/>
      <protection locked="0"/>
    </xf>
    <xf numFmtId="49" fontId="17" fillId="14" borderId="18" xfId="0" applyNumberFormat="1" applyFont="1" applyFill="1" applyBorder="1" applyAlignment="1" applyProtection="1">
      <alignment vertical="top" wrapText="1"/>
      <protection locked="0"/>
    </xf>
    <xf numFmtId="49" fontId="17" fillId="18" borderId="7" xfId="0" applyNumberFormat="1" applyFont="1" applyFill="1" applyBorder="1" applyAlignment="1" applyProtection="1">
      <alignment vertical="top" wrapText="1"/>
      <protection locked="0"/>
    </xf>
    <xf numFmtId="49" fontId="17" fillId="18" borderId="35" xfId="0" applyNumberFormat="1" applyFont="1" applyFill="1" applyBorder="1" applyAlignment="1" applyProtection="1">
      <alignment vertical="top" wrapText="1"/>
      <protection locked="0"/>
    </xf>
    <xf numFmtId="0" fontId="46" fillId="18" borderId="18" xfId="0" applyFont="1" applyFill="1" applyBorder="1" applyAlignment="1">
      <alignment wrapText="1"/>
    </xf>
    <xf numFmtId="49" fontId="10" fillId="3" borderId="35" xfId="0" applyNumberFormat="1" applyFont="1" applyFill="1" applyBorder="1" applyAlignment="1" applyProtection="1">
      <alignment horizontal="left" vertical="center" wrapText="1"/>
      <protection locked="0"/>
    </xf>
    <xf numFmtId="40" fontId="35" fillId="14" borderId="7" xfId="0" applyNumberFormat="1" applyFont="1" applyFill="1" applyBorder="1" applyAlignment="1" applyProtection="1">
      <alignment horizontal="left" vertical="center"/>
      <protection locked="0"/>
    </xf>
    <xf numFmtId="40" fontId="35" fillId="14" borderId="35" xfId="0" applyNumberFormat="1" applyFont="1" applyFill="1" applyBorder="1" applyAlignment="1" applyProtection="1">
      <alignment horizontal="left" vertical="center"/>
      <protection locked="0"/>
    </xf>
    <xf numFmtId="40" fontId="35" fillId="14" borderId="18" xfId="0" applyNumberFormat="1" applyFont="1" applyFill="1" applyBorder="1" applyAlignment="1" applyProtection="1">
      <alignment horizontal="left" vertical="center"/>
      <protection locked="0"/>
    </xf>
    <xf numFmtId="49" fontId="48" fillId="14" borderId="7" xfId="0" applyNumberFormat="1" applyFont="1" applyFill="1" applyBorder="1" applyAlignment="1" applyProtection="1">
      <alignment horizontal="right" vertical="center" wrapText="1"/>
      <protection locked="0"/>
    </xf>
    <xf numFmtId="49" fontId="48" fillId="14" borderId="18" xfId="0" applyNumberFormat="1" applyFont="1" applyFill="1" applyBorder="1" applyAlignment="1" applyProtection="1">
      <alignment horizontal="right" vertical="center" wrapText="1"/>
      <protection locked="0"/>
    </xf>
    <xf numFmtId="14" fontId="12" fillId="14" borderId="7" xfId="0" applyNumberFormat="1" applyFont="1" applyFill="1" applyBorder="1" applyAlignment="1" applyProtection="1">
      <alignment horizontal="left" wrapText="1"/>
      <protection locked="0"/>
    </xf>
    <xf numFmtId="0" fontId="8" fillId="0" borderId="35" xfId="0" applyFont="1" applyBorder="1" applyAlignment="1" applyProtection="1">
      <alignment horizontal="left" wrapText="1"/>
      <protection locked="0"/>
    </xf>
    <xf numFmtId="0" fontId="8" fillId="0" borderId="18" xfId="0" applyFont="1" applyBorder="1" applyAlignment="1" applyProtection="1">
      <alignment horizontal="left" wrapText="1"/>
      <protection locked="0"/>
    </xf>
    <xf numFmtId="49" fontId="16" fillId="3" borderId="7" xfId="0" applyNumberFormat="1" applyFont="1" applyFill="1" applyBorder="1" applyAlignment="1" applyProtection="1">
      <alignment horizontal="left" vertical="top" wrapText="1"/>
    </xf>
    <xf numFmtId="49" fontId="16" fillId="3" borderId="35" xfId="0" applyNumberFormat="1" applyFont="1" applyFill="1" applyBorder="1" applyAlignment="1" applyProtection="1">
      <alignment horizontal="left" vertical="top" wrapText="1"/>
    </xf>
    <xf numFmtId="49" fontId="16" fillId="3" borderId="18" xfId="0" applyNumberFormat="1" applyFont="1" applyFill="1" applyBorder="1" applyAlignment="1" applyProtection="1">
      <alignment horizontal="left" vertical="top" wrapText="1"/>
    </xf>
    <xf numFmtId="0" fontId="29" fillId="3" borderId="48" xfId="0" applyFont="1" applyFill="1" applyBorder="1" applyAlignment="1" applyProtection="1">
      <alignment horizontal="right" vertical="center" textRotation="180"/>
    </xf>
    <xf numFmtId="0" fontId="29" fillId="3" borderId="49" xfId="0" applyFont="1" applyFill="1" applyBorder="1" applyAlignment="1" applyProtection="1">
      <alignment horizontal="right" vertical="center" textRotation="180"/>
    </xf>
    <xf numFmtId="0" fontId="29" fillId="3" borderId="50" xfId="0" applyFont="1" applyFill="1" applyBorder="1" applyAlignment="1" applyProtection="1">
      <alignment horizontal="right" vertical="center" textRotation="180"/>
    </xf>
    <xf numFmtId="0" fontId="29" fillId="3" borderId="8" xfId="0" applyFont="1" applyFill="1" applyBorder="1" applyAlignment="1" applyProtection="1">
      <alignment horizontal="right" vertical="center" textRotation="180"/>
    </xf>
    <xf numFmtId="167" fontId="5" fillId="2" borderId="6" xfId="0" applyNumberFormat="1" applyFont="1" applyFill="1" applyBorder="1" applyAlignment="1">
      <alignment horizontal="right" textRotation="180" wrapText="1"/>
    </xf>
    <xf numFmtId="0" fontId="11" fillId="3" borderId="41" xfId="0" applyFont="1" applyFill="1" applyBorder="1" applyAlignment="1" applyProtection="1">
      <alignment vertical="center"/>
    </xf>
    <xf numFmtId="0" fontId="11" fillId="3" borderId="43" xfId="0" applyFont="1" applyFill="1" applyBorder="1" applyAlignment="1" applyProtection="1">
      <alignment vertical="center"/>
    </xf>
    <xf numFmtId="0" fontId="16" fillId="3" borderId="7" xfId="0" applyFont="1" applyFill="1" applyBorder="1" applyAlignment="1" applyProtection="1">
      <alignment horizontal="left" vertical="top"/>
    </xf>
    <xf numFmtId="0" fontId="16" fillId="3" borderId="35" xfId="0" applyFont="1" applyFill="1" applyBorder="1" applyAlignment="1" applyProtection="1">
      <alignment horizontal="left" vertical="top"/>
    </xf>
    <xf numFmtId="0" fontId="0" fillId="0" borderId="18" xfId="0" applyBorder="1" applyAlignment="1"/>
    <xf numFmtId="0" fontId="9" fillId="3" borderId="46" xfId="0" applyFont="1" applyFill="1" applyBorder="1" applyAlignment="1" applyProtection="1">
      <alignment vertical="center"/>
    </xf>
    <xf numFmtId="0" fontId="9" fillId="3" borderId="47" xfId="0" applyFont="1" applyFill="1" applyBorder="1" applyAlignment="1" applyProtection="1">
      <alignment vertical="center"/>
    </xf>
    <xf numFmtId="49" fontId="14" fillId="15" borderId="7" xfId="0" applyNumberFormat="1" applyFont="1" applyFill="1" applyBorder="1" applyAlignment="1" applyProtection="1">
      <alignment horizontal="right" vertical="center"/>
    </xf>
    <xf numFmtId="49" fontId="13" fillId="15" borderId="35" xfId="0" applyNumberFormat="1" applyFont="1" applyFill="1" applyBorder="1" applyAlignment="1" applyProtection="1">
      <alignment horizontal="right" vertical="center"/>
    </xf>
    <xf numFmtId="49" fontId="13" fillId="15" borderId="18" xfId="0" applyNumberFormat="1" applyFont="1" applyFill="1" applyBorder="1" applyAlignment="1" applyProtection="1">
      <alignment horizontal="right" vertical="center"/>
    </xf>
    <xf numFmtId="49" fontId="39" fillId="15" borderId="36" xfId="0" applyNumberFormat="1" applyFont="1" applyFill="1" applyBorder="1" applyAlignment="1" applyProtection="1">
      <alignment vertical="center" wrapText="1"/>
    </xf>
    <xf numFmtId="0" fontId="41" fillId="15" borderId="37" xfId="0" applyFont="1" applyFill="1" applyBorder="1" applyAlignment="1" applyProtection="1"/>
    <xf numFmtId="0" fontId="0" fillId="0" borderId="37" xfId="0" applyBorder="1" applyAlignment="1" applyProtection="1"/>
    <xf numFmtId="0" fontId="0" fillId="0" borderId="38" xfId="0" applyBorder="1" applyAlignment="1" applyProtection="1"/>
    <xf numFmtId="49" fontId="10" fillId="3" borderId="39" xfId="0" applyNumberFormat="1" applyFont="1" applyFill="1" applyBorder="1" applyAlignment="1" applyProtection="1">
      <alignment horizontal="left" vertical="center" wrapText="1"/>
      <protection locked="0"/>
    </xf>
    <xf numFmtId="49" fontId="10" fillId="3" borderId="40" xfId="0" applyNumberFormat="1" applyFont="1" applyFill="1" applyBorder="1" applyAlignment="1" applyProtection="1">
      <alignment horizontal="left" vertical="center" wrapText="1"/>
      <protection locked="0"/>
    </xf>
    <xf numFmtId="49" fontId="50" fillId="15" borderId="7" xfId="0" applyNumberFormat="1" applyFont="1" applyFill="1" applyBorder="1" applyAlignment="1" applyProtection="1">
      <alignment horizontal="left" vertical="center"/>
      <protection locked="0"/>
    </xf>
    <xf numFmtId="0" fontId="0" fillId="0" borderId="35" xfId="0" applyBorder="1" applyAlignment="1">
      <alignment horizontal="left" vertical="center"/>
    </xf>
    <xf numFmtId="49" fontId="34" fillId="16" borderId="44" xfId="0" applyNumberFormat="1" applyFont="1" applyFill="1" applyBorder="1" applyAlignment="1" applyProtection="1">
      <alignment horizontal="left" vertical="center"/>
      <protection locked="0"/>
    </xf>
    <xf numFmtId="0" fontId="43" fillId="0" borderId="45" xfId="0" applyFont="1" applyBorder="1" applyAlignment="1">
      <alignment horizontal="left" vertical="center"/>
    </xf>
    <xf numFmtId="49" fontId="18" fillId="3" borderId="5" xfId="0" applyNumberFormat="1" applyFont="1" applyFill="1" applyBorder="1" applyAlignment="1" applyProtection="1">
      <alignment vertical="center" wrapText="1"/>
      <protection locked="0"/>
    </xf>
    <xf numFmtId="0" fontId="18" fillId="0" borderId="5" xfId="0" applyFont="1" applyBorder="1" applyAlignment="1" applyProtection="1">
      <alignment vertical="center" wrapText="1"/>
      <protection locked="0"/>
    </xf>
    <xf numFmtId="49" fontId="13" fillId="15" borderId="7" xfId="0" applyNumberFormat="1" applyFont="1" applyFill="1" applyBorder="1" applyAlignment="1" applyProtection="1">
      <alignment horizontal="left" vertical="center"/>
    </xf>
    <xf numFmtId="49" fontId="13" fillId="15" borderId="35" xfId="0" applyNumberFormat="1" applyFont="1" applyFill="1" applyBorder="1" applyAlignment="1" applyProtection="1">
      <alignment horizontal="left" vertical="center"/>
    </xf>
    <xf numFmtId="49" fontId="13" fillId="15" borderId="18" xfId="0" applyNumberFormat="1" applyFont="1" applyFill="1" applyBorder="1" applyAlignment="1" applyProtection="1">
      <alignment horizontal="left" vertical="center"/>
    </xf>
    <xf numFmtId="49" fontId="13" fillId="15" borderId="39" xfId="0" applyNumberFormat="1" applyFont="1" applyFill="1" applyBorder="1" applyAlignment="1" applyProtection="1">
      <alignment horizontal="left" vertical="center"/>
    </xf>
    <xf numFmtId="49" fontId="13" fillId="15" borderId="51" xfId="0" applyNumberFormat="1" applyFont="1" applyFill="1" applyBorder="1" applyAlignment="1" applyProtection="1">
      <alignment horizontal="left" vertical="center"/>
    </xf>
    <xf numFmtId="49" fontId="13" fillId="15" borderId="40" xfId="0" applyNumberFormat="1" applyFont="1" applyFill="1" applyBorder="1" applyAlignment="1" applyProtection="1">
      <alignment horizontal="left" vertical="center"/>
    </xf>
    <xf numFmtId="49" fontId="15" fillId="15" borderId="10" xfId="0" applyNumberFormat="1" applyFont="1" applyFill="1" applyBorder="1" applyAlignment="1" applyProtection="1">
      <alignment vertical="top" wrapText="1"/>
      <protection locked="0"/>
    </xf>
    <xf numFmtId="0" fontId="15" fillId="15" borderId="10" xfId="0" applyFont="1" applyFill="1" applyBorder="1" applyAlignment="1" applyProtection="1">
      <alignment vertical="top" wrapText="1"/>
      <protection locked="0"/>
    </xf>
    <xf numFmtId="0" fontId="15" fillId="15" borderId="59" xfId="0" applyFont="1" applyFill="1" applyBorder="1" applyAlignment="1" applyProtection="1">
      <alignment vertical="top" wrapText="1"/>
      <protection locked="0"/>
    </xf>
    <xf numFmtId="49" fontId="18" fillId="3" borderId="10" xfId="0" applyNumberFormat="1" applyFont="1" applyFill="1" applyBorder="1" applyAlignment="1" applyProtection="1">
      <alignment vertical="center" wrapText="1"/>
      <protection locked="0"/>
    </xf>
    <xf numFmtId="0" fontId="18" fillId="0" borderId="10" xfId="0" applyFont="1" applyBorder="1" applyAlignment="1" applyProtection="1">
      <alignment vertical="center" wrapText="1"/>
      <protection locked="0"/>
    </xf>
    <xf numFmtId="165" fontId="14" fillId="15" borderId="56" xfId="0" applyNumberFormat="1" applyFont="1" applyFill="1" applyBorder="1" applyAlignment="1" applyProtection="1">
      <alignment horizontal="right" vertical="center" wrapText="1"/>
    </xf>
    <xf numFmtId="165" fontId="14" fillId="15" borderId="38" xfId="0" applyNumberFormat="1" applyFont="1" applyFill="1" applyBorder="1" applyAlignment="1" applyProtection="1">
      <alignment horizontal="right" vertical="center" wrapText="1"/>
    </xf>
    <xf numFmtId="0" fontId="0" fillId="0" borderId="6" xfId="0" applyBorder="1" applyAlignment="1">
      <alignment wrapText="1"/>
    </xf>
    <xf numFmtId="0" fontId="0" fillId="0" borderId="0" xfId="0" applyBorder="1" applyAlignment="1">
      <alignment wrapText="1"/>
    </xf>
    <xf numFmtId="0" fontId="0" fillId="0" borderId="57" xfId="0" applyBorder="1" applyAlignment="1">
      <alignment wrapText="1"/>
    </xf>
    <xf numFmtId="0" fontId="0" fillId="0" borderId="58" xfId="0" applyBorder="1" applyAlignment="1">
      <alignment wrapText="1"/>
    </xf>
    <xf numFmtId="49" fontId="39" fillId="15" borderId="55" xfId="0" applyNumberFormat="1" applyFont="1" applyFill="1" applyBorder="1" applyAlignment="1" applyProtection="1">
      <alignment vertical="center" wrapText="1"/>
    </xf>
    <xf numFmtId="0" fontId="41" fillId="15" borderId="35" xfId="0" applyFont="1" applyFill="1" applyBorder="1" applyAlignment="1" applyProtection="1"/>
    <xf numFmtId="0" fontId="0" fillId="0" borderId="35" xfId="0" applyBorder="1" applyAlignment="1" applyProtection="1"/>
    <xf numFmtId="0" fontId="0" fillId="0" borderId="18" xfId="0" applyBorder="1" applyAlignment="1" applyProtection="1"/>
    <xf numFmtId="165" fontId="14" fillId="15" borderId="7" xfId="0" applyNumberFormat="1" applyFont="1" applyFill="1" applyBorder="1" applyAlignment="1" applyProtection="1">
      <alignment horizontal="right" vertical="center" wrapText="1"/>
    </xf>
    <xf numFmtId="165" fontId="14" fillId="15" borderId="18" xfId="0" applyNumberFormat="1" applyFont="1" applyFill="1" applyBorder="1" applyAlignment="1" applyProtection="1">
      <alignment horizontal="right" vertical="center" wrapText="1"/>
    </xf>
    <xf numFmtId="49" fontId="13" fillId="15" borderId="39" xfId="0" applyNumberFormat="1" applyFont="1" applyFill="1" applyBorder="1" applyAlignment="1" applyProtection="1">
      <alignment horizontal="left" vertical="center"/>
      <protection locked="0"/>
    </xf>
    <xf numFmtId="49" fontId="13" fillId="15" borderId="51" xfId="0" applyNumberFormat="1" applyFont="1" applyFill="1" applyBorder="1" applyAlignment="1" applyProtection="1">
      <alignment horizontal="left" vertical="center"/>
      <protection locked="0"/>
    </xf>
    <xf numFmtId="49" fontId="13" fillId="15" borderId="40" xfId="0" applyNumberFormat="1" applyFont="1" applyFill="1" applyBorder="1" applyAlignment="1" applyProtection="1">
      <alignment horizontal="left" vertical="center"/>
      <protection locked="0"/>
    </xf>
    <xf numFmtId="49" fontId="12" fillId="3" borderId="7" xfId="0" applyNumberFormat="1" applyFont="1" applyFill="1" applyBorder="1" applyAlignment="1" applyProtection="1">
      <alignment horizontal="left" vertical="center"/>
      <protection locked="0"/>
    </xf>
    <xf numFmtId="49" fontId="12" fillId="3" borderId="35" xfId="0" applyNumberFormat="1" applyFont="1" applyFill="1" applyBorder="1" applyAlignment="1" applyProtection="1">
      <alignment horizontal="left" vertical="center"/>
      <protection locked="0"/>
    </xf>
    <xf numFmtId="49" fontId="12" fillId="3" borderId="18" xfId="0" applyNumberFormat="1" applyFont="1" applyFill="1" applyBorder="1" applyAlignment="1" applyProtection="1">
      <alignment horizontal="left" vertical="center"/>
      <protection locked="0"/>
    </xf>
    <xf numFmtId="49" fontId="18" fillId="3" borderId="15" xfId="0" applyNumberFormat="1" applyFont="1" applyFill="1" applyBorder="1" applyAlignment="1" applyProtection="1">
      <alignment vertical="center" wrapText="1"/>
      <protection locked="0"/>
    </xf>
    <xf numFmtId="0" fontId="18" fillId="0" borderId="15" xfId="0" applyFont="1" applyBorder="1" applyAlignment="1" applyProtection="1">
      <alignment vertical="center" wrapText="1"/>
      <protection locked="0"/>
    </xf>
    <xf numFmtId="49" fontId="44" fillId="15" borderId="53" xfId="0" applyNumberFormat="1" applyFont="1" applyFill="1" applyBorder="1" applyAlignment="1" applyProtection="1">
      <alignment vertical="center" wrapText="1"/>
      <protection locked="0"/>
    </xf>
    <xf numFmtId="0" fontId="45" fillId="0" borderId="53" xfId="0" applyFont="1" applyBorder="1" applyAlignment="1">
      <alignment vertical="center" wrapText="1"/>
    </xf>
    <xf numFmtId="0" fontId="45" fillId="0" borderId="0" xfId="0" applyFont="1" applyBorder="1" applyAlignment="1">
      <alignment vertical="center" wrapText="1"/>
    </xf>
    <xf numFmtId="0" fontId="45" fillId="0" borderId="0" xfId="0" applyFont="1" applyAlignment="1">
      <alignment vertical="center" wrapText="1"/>
    </xf>
    <xf numFmtId="0" fontId="45" fillId="0" borderId="0" xfId="0" applyFont="1" applyAlignment="1">
      <alignment wrapText="1"/>
    </xf>
    <xf numFmtId="49" fontId="10" fillId="0" borderId="25" xfId="0" applyNumberFormat="1" applyFont="1" applyFill="1" applyBorder="1" applyAlignment="1" applyProtection="1">
      <alignment horizontal="left" vertical="center" wrapText="1"/>
      <protection locked="0"/>
    </xf>
    <xf numFmtId="49" fontId="10" fillId="0" borderId="62" xfId="0" applyNumberFormat="1" applyFont="1" applyFill="1" applyBorder="1" applyAlignment="1" applyProtection="1">
      <alignment horizontal="left" vertical="center" wrapText="1"/>
      <protection locked="0"/>
    </xf>
    <xf numFmtId="49" fontId="18" fillId="3" borderId="19" xfId="0" applyNumberFormat="1" applyFont="1" applyFill="1" applyBorder="1" applyAlignment="1" applyProtection="1">
      <alignment vertical="center" wrapText="1"/>
      <protection locked="0"/>
    </xf>
    <xf numFmtId="49" fontId="18" fillId="3" borderId="28" xfId="0" applyNumberFormat="1" applyFont="1" applyFill="1" applyBorder="1" applyAlignment="1" applyProtection="1">
      <alignment vertical="center" wrapText="1"/>
      <protection locked="0"/>
    </xf>
    <xf numFmtId="49" fontId="13" fillId="3" borderId="19" xfId="0" applyNumberFormat="1" applyFont="1" applyFill="1" applyBorder="1" applyAlignment="1" applyProtection="1">
      <alignment vertical="center" wrapText="1"/>
      <protection locked="0"/>
    </xf>
    <xf numFmtId="0" fontId="0" fillId="0" borderId="19" xfId="0" applyBorder="1"/>
    <xf numFmtId="0" fontId="0" fillId="0" borderId="28" xfId="0" applyBorder="1"/>
    <xf numFmtId="0" fontId="18" fillId="0" borderId="19" xfId="0" applyFont="1" applyBorder="1" applyAlignment="1" applyProtection="1">
      <alignment vertical="center" wrapText="1"/>
      <protection locked="0"/>
    </xf>
    <xf numFmtId="0" fontId="18" fillId="0" borderId="28" xfId="0" applyFont="1" applyBorder="1" applyAlignment="1" applyProtection="1">
      <alignment vertical="center" wrapText="1"/>
      <protection locked="0"/>
    </xf>
    <xf numFmtId="49" fontId="16" fillId="0" borderId="21" xfId="0" applyNumberFormat="1" applyFont="1" applyFill="1" applyBorder="1" applyAlignment="1" applyProtection="1">
      <alignment horizontal="left" vertical="top" wrapText="1"/>
    </xf>
    <xf numFmtId="49" fontId="16" fillId="0" borderId="19" xfId="0" applyNumberFormat="1" applyFont="1" applyFill="1" applyBorder="1" applyAlignment="1" applyProtection="1">
      <alignment horizontal="left" vertical="top" wrapText="1"/>
    </xf>
    <xf numFmtId="0" fontId="9" fillId="3" borderId="19" xfId="0" applyFont="1" applyFill="1" applyBorder="1" applyAlignment="1" applyProtection="1">
      <alignment vertical="center"/>
    </xf>
    <xf numFmtId="4" fontId="18" fillId="3" borderId="19" xfId="0" applyNumberFormat="1" applyFont="1" applyFill="1" applyBorder="1" applyAlignment="1" applyProtection="1">
      <alignment horizontal="center" vertical="center" wrapText="1"/>
      <protection locked="0"/>
    </xf>
    <xf numFmtId="49" fontId="11" fillId="0" borderId="19" xfId="0" applyNumberFormat="1" applyFont="1" applyFill="1" applyBorder="1" applyAlignment="1" applyProtection="1">
      <alignment vertical="center" wrapText="1"/>
    </xf>
    <xf numFmtId="49" fontId="13" fillId="3" borderId="2" xfId="0" applyNumberFormat="1" applyFont="1" applyFill="1" applyBorder="1" applyAlignment="1" applyProtection="1">
      <alignment vertical="center" wrapText="1"/>
      <protection locked="0"/>
    </xf>
    <xf numFmtId="49" fontId="13" fillId="3" borderId="28" xfId="0" applyNumberFormat="1" applyFont="1" applyFill="1" applyBorder="1" applyAlignment="1" applyProtection="1">
      <alignment vertical="center" wrapText="1"/>
      <protection locked="0"/>
    </xf>
    <xf numFmtId="49" fontId="13" fillId="3" borderId="23" xfId="0" applyNumberFormat="1" applyFont="1" applyFill="1" applyBorder="1" applyAlignment="1" applyProtection="1">
      <alignment vertical="center" wrapText="1"/>
      <protection locked="0"/>
    </xf>
    <xf numFmtId="49" fontId="13" fillId="3" borderId="29" xfId="0" applyNumberFormat="1" applyFont="1" applyFill="1" applyBorder="1" applyAlignment="1" applyProtection="1">
      <alignment vertical="center" wrapText="1"/>
      <protection locked="0"/>
    </xf>
    <xf numFmtId="0" fontId="3" fillId="2" borderId="5" xfId="0" applyFont="1" applyFill="1" applyBorder="1" applyAlignment="1" applyProtection="1">
      <alignment horizontal="left" vertical="center"/>
    </xf>
    <xf numFmtId="14" fontId="12" fillId="14" borderId="20" xfId="0" applyNumberFormat="1" applyFont="1" applyFill="1" applyBorder="1" applyAlignment="1" applyProtection="1">
      <alignment horizontal="left" wrapText="1"/>
      <protection locked="0"/>
    </xf>
    <xf numFmtId="0" fontId="0" fillId="0" borderId="20" xfId="0" applyBorder="1"/>
    <xf numFmtId="0" fontId="0" fillId="0" borderId="27" xfId="0" applyBorder="1"/>
    <xf numFmtId="49" fontId="38" fillId="14" borderId="24" xfId="0" applyNumberFormat="1" applyFont="1" applyFill="1" applyBorder="1" applyAlignment="1" applyProtection="1">
      <alignment vertical="center" wrapText="1"/>
      <protection locked="0"/>
    </xf>
    <xf numFmtId="49" fontId="31" fillId="14" borderId="21" xfId="0" applyNumberFormat="1" applyFont="1" applyFill="1" applyBorder="1" applyAlignment="1" applyProtection="1">
      <alignment horizontal="right" vertical="center" wrapText="1"/>
      <protection locked="0"/>
    </xf>
    <xf numFmtId="165" fontId="1" fillId="14" borderId="20" xfId="0" applyNumberFormat="1" applyFont="1" applyFill="1" applyBorder="1" applyAlignment="1" applyProtection="1">
      <alignment vertical="center" wrapText="1"/>
      <protection locked="0"/>
    </xf>
    <xf numFmtId="165" fontId="33" fillId="14" borderId="19" xfId="0" applyNumberFormat="1" applyFont="1" applyFill="1" applyBorder="1" applyAlignment="1" applyProtection="1">
      <alignment horizontal="left" vertical="center"/>
      <protection locked="0"/>
    </xf>
    <xf numFmtId="49" fontId="10" fillId="0" borderId="19" xfId="0" applyNumberFormat="1" applyFont="1" applyFill="1" applyBorder="1" applyAlignment="1" applyProtection="1">
      <alignment horizontal="left" vertical="center" wrapText="1"/>
      <protection locked="0"/>
    </xf>
    <xf numFmtId="49" fontId="13" fillId="15" borderId="19" xfId="0" applyNumberFormat="1" applyFont="1" applyFill="1" applyBorder="1" applyAlignment="1" applyProtection="1">
      <alignment horizontal="left" vertical="center"/>
      <protection locked="0"/>
    </xf>
    <xf numFmtId="49" fontId="12" fillId="3" borderId="19" xfId="0" applyNumberFormat="1" applyFont="1" applyFill="1" applyBorder="1" applyAlignment="1" applyProtection="1">
      <alignment horizontal="left" vertical="center"/>
      <protection locked="0"/>
    </xf>
    <xf numFmtId="49" fontId="11" fillId="3" borderId="23" xfId="0" applyNumberFormat="1" applyFont="1" applyFill="1" applyBorder="1" applyAlignment="1" applyProtection="1">
      <alignment horizontal="left" vertical="center"/>
    </xf>
    <xf numFmtId="49" fontId="10" fillId="3" borderId="19" xfId="0" applyNumberFormat="1" applyFont="1" applyFill="1" applyBorder="1" applyAlignment="1" applyProtection="1">
      <alignment horizontal="left" vertical="center" wrapText="1"/>
      <protection locked="0"/>
    </xf>
    <xf numFmtId="49" fontId="11" fillId="3" borderId="19" xfId="0" applyNumberFormat="1" applyFont="1" applyFill="1" applyBorder="1" applyAlignment="1" applyProtection="1">
      <alignment vertical="center" wrapText="1"/>
    </xf>
    <xf numFmtId="0" fontId="0" fillId="0" borderId="19" xfId="0" applyBorder="1" applyAlignment="1">
      <alignment vertical="center" wrapText="1"/>
    </xf>
    <xf numFmtId="49" fontId="16" fillId="3" borderId="21" xfId="0" applyNumberFormat="1" applyFont="1" applyFill="1" applyBorder="1" applyAlignment="1" applyProtection="1">
      <alignment horizontal="left" vertical="top" wrapText="1"/>
    </xf>
    <xf numFmtId="49" fontId="16" fillId="3" borderId="19" xfId="0" applyNumberFormat="1" applyFont="1" applyFill="1" applyBorder="1" applyAlignment="1" applyProtection="1">
      <alignment horizontal="left" vertical="top" wrapText="1"/>
    </xf>
    <xf numFmtId="0" fontId="0" fillId="0" borderId="19" xfId="0" applyBorder="1" applyAlignment="1"/>
    <xf numFmtId="0" fontId="3" fillId="2" borderId="20"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8" fillId="0" borderId="20" xfId="0" applyFont="1" applyBorder="1" applyAlignment="1" applyProtection="1">
      <alignment horizontal="left" wrapText="1"/>
      <protection locked="0"/>
    </xf>
    <xf numFmtId="0" fontId="1" fillId="14" borderId="20" xfId="0" applyFont="1" applyFill="1" applyBorder="1" applyAlignment="1" applyProtection="1">
      <alignment vertical="center" wrapText="1"/>
      <protection locked="0"/>
    </xf>
    <xf numFmtId="0" fontId="32" fillId="0" borderId="19" xfId="0" applyFont="1" applyBorder="1" applyAlignment="1">
      <alignment horizontal="right" vertical="center" wrapText="1"/>
    </xf>
    <xf numFmtId="0" fontId="0" fillId="0" borderId="20" xfId="0" applyBorder="1" applyAlignment="1" applyProtection="1">
      <alignment vertical="center" wrapText="1"/>
      <protection locked="0"/>
    </xf>
    <xf numFmtId="0" fontId="0" fillId="0" borderId="19" xfId="0" applyBorder="1" applyAlignment="1">
      <alignment vertical="center"/>
    </xf>
    <xf numFmtId="0" fontId="13" fillId="2" borderId="23" xfId="0" applyFont="1" applyFill="1" applyBorder="1" applyAlignment="1" applyProtection="1">
      <alignment vertical="center" wrapText="1"/>
      <protection locked="0"/>
    </xf>
    <xf numFmtId="0" fontId="13" fillId="0" borderId="23" xfId="0" applyFont="1" applyBorder="1" applyAlignment="1">
      <alignment wrapText="1"/>
    </xf>
    <xf numFmtId="0" fontId="13" fillId="0" borderId="19" xfId="0" applyFont="1" applyBorder="1" applyAlignment="1" applyProtection="1">
      <alignment vertical="center" wrapText="1"/>
      <protection locked="0"/>
    </xf>
    <xf numFmtId="49" fontId="11" fillId="3" borderId="19" xfId="0" applyNumberFormat="1" applyFont="1" applyFill="1" applyBorder="1" applyAlignment="1" applyProtection="1">
      <alignment horizontal="left" vertical="center"/>
    </xf>
    <xf numFmtId="167" fontId="5" fillId="2" borderId="28" xfId="0" applyNumberFormat="1" applyFont="1" applyFill="1" applyBorder="1" applyAlignment="1">
      <alignment horizontal="right" textRotation="180" wrapText="1"/>
    </xf>
    <xf numFmtId="0" fontId="2" fillId="0" borderId="19" xfId="0" applyFont="1" applyBorder="1" applyAlignment="1" applyProtection="1">
      <alignment horizontal="center" vertical="center" wrapText="1"/>
      <protection locked="0"/>
    </xf>
    <xf numFmtId="0" fontId="0" fillId="0" borderId="28" xfId="0" applyBorder="1" applyAlignment="1">
      <alignment vertical="center" wrapText="1"/>
    </xf>
    <xf numFmtId="0" fontId="9" fillId="3" borderId="31" xfId="0" applyFont="1" applyFill="1" applyBorder="1" applyAlignment="1" applyProtection="1">
      <alignment vertical="center"/>
    </xf>
    <xf numFmtId="0" fontId="2" fillId="0" borderId="28" xfId="0" applyFont="1" applyBorder="1" applyAlignment="1" applyProtection="1">
      <alignment horizontal="center" vertical="center" wrapText="1"/>
      <protection locked="0"/>
    </xf>
    <xf numFmtId="167" fontId="5" fillId="2" borderId="0" xfId="0" applyNumberFormat="1" applyFont="1" applyFill="1" applyBorder="1" applyAlignment="1">
      <alignment horizontal="right" textRotation="180" wrapText="1"/>
    </xf>
    <xf numFmtId="49" fontId="13" fillId="3" borderId="31" xfId="0" applyNumberFormat="1" applyFont="1" applyFill="1" applyBorder="1" applyAlignment="1" applyProtection="1">
      <alignment vertical="center" wrapText="1"/>
      <protection locked="0"/>
    </xf>
    <xf numFmtId="0" fontId="13" fillId="0" borderId="31" xfId="0" applyFont="1" applyBorder="1" applyAlignment="1" applyProtection="1">
      <alignment vertical="center" wrapText="1"/>
      <protection locked="0"/>
    </xf>
    <xf numFmtId="0" fontId="13" fillId="0" borderId="60"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3" fillId="0" borderId="29" xfId="0" applyFont="1" applyBorder="1" applyAlignment="1" applyProtection="1">
      <alignment vertical="center" wrapText="1"/>
      <protection locked="0"/>
    </xf>
    <xf numFmtId="0" fontId="13" fillId="0" borderId="28" xfId="0" applyFont="1" applyBorder="1" applyAlignment="1" applyProtection="1">
      <alignment vertical="center" wrapText="1"/>
      <protection locked="0"/>
    </xf>
    <xf numFmtId="49" fontId="18" fillId="3" borderId="20" xfId="0" applyNumberFormat="1" applyFont="1" applyFill="1" applyBorder="1" applyAlignment="1" applyProtection="1">
      <alignment vertical="center" wrapText="1"/>
      <protection locked="0"/>
    </xf>
    <xf numFmtId="0" fontId="18" fillId="0" borderId="20" xfId="0" applyFont="1" applyBorder="1" applyAlignment="1" applyProtection="1">
      <alignment vertical="center" wrapText="1"/>
      <protection locked="0"/>
    </xf>
    <xf numFmtId="0" fontId="18" fillId="0" borderId="27" xfId="0" applyFont="1" applyBorder="1" applyAlignment="1" applyProtection="1">
      <alignment vertical="center" wrapText="1"/>
      <protection locked="0"/>
    </xf>
    <xf numFmtId="49" fontId="11" fillId="3" borderId="23" xfId="0" applyNumberFormat="1" applyFont="1" applyFill="1" applyBorder="1" applyAlignment="1" applyProtection="1">
      <alignment vertical="center" wrapText="1"/>
    </xf>
    <xf numFmtId="0" fontId="0" fillId="0" borderId="23" xfId="0" applyBorder="1" applyAlignment="1">
      <alignment vertical="center" wrapText="1"/>
    </xf>
    <xf numFmtId="49" fontId="18" fillId="3" borderId="23" xfId="0" applyNumberFormat="1" applyFont="1" applyFill="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8" fillId="0" borderId="29" xfId="0" applyFont="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13" fillId="0" borderId="0" xfId="0" applyFont="1" applyAlignment="1">
      <alignment wrapText="1"/>
    </xf>
    <xf numFmtId="49" fontId="13" fillId="3" borderId="0" xfId="0" applyNumberFormat="1" applyFont="1" applyFill="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3" fillId="2" borderId="1" xfId="0" applyFont="1" applyFill="1" applyBorder="1" applyAlignment="1" applyProtection="1">
      <alignment horizontal="left" vertical="center"/>
    </xf>
    <xf numFmtId="0" fontId="8" fillId="0" borderId="27" xfId="0" applyFont="1" applyBorder="1" applyAlignment="1" applyProtection="1">
      <alignment horizontal="left" wrapText="1"/>
      <protection locked="0"/>
    </xf>
    <xf numFmtId="49" fontId="28" fillId="3" borderId="19" xfId="0" applyNumberFormat="1" applyFont="1" applyFill="1" applyBorder="1" applyAlignment="1" applyProtection="1">
      <alignment horizontal="left" wrapText="1"/>
      <protection locked="0"/>
    </xf>
    <xf numFmtId="0" fontId="0" fillId="0" borderId="28" xfId="0" applyBorder="1" applyAlignment="1">
      <alignment horizontal="left" wrapText="1"/>
    </xf>
    <xf numFmtId="49" fontId="18" fillId="3" borderId="19" xfId="0" applyNumberFormat="1" applyFont="1" applyFill="1" applyBorder="1" applyAlignment="1" applyProtection="1">
      <alignment horizontal="left" wrapText="1"/>
      <protection locked="0"/>
    </xf>
    <xf numFmtId="0" fontId="0" fillId="0" borderId="27" xfId="0" applyBorder="1" applyAlignment="1">
      <alignment horizontal="left" wrapText="1"/>
    </xf>
    <xf numFmtId="49" fontId="13" fillId="3" borderId="19" xfId="0" applyNumberFormat="1" applyFont="1" applyFill="1" applyBorder="1" applyAlignment="1" applyProtection="1">
      <alignment horizontal="left" wrapText="1"/>
      <protection locked="0"/>
    </xf>
    <xf numFmtId="4" fontId="18" fillId="3" borderId="19" xfId="0" applyNumberFormat="1" applyFont="1" applyFill="1" applyBorder="1" applyAlignment="1" applyProtection="1">
      <alignment horizontal="left" wrapText="1"/>
      <protection locked="0"/>
    </xf>
    <xf numFmtId="49" fontId="11" fillId="3" borderId="19" xfId="0" applyNumberFormat="1" applyFont="1" applyFill="1" applyBorder="1" applyAlignment="1" applyProtection="1">
      <alignment horizontal="left" wrapText="1"/>
    </xf>
    <xf numFmtId="0" fontId="0" fillId="0" borderId="19" xfId="0" applyBorder="1" applyAlignment="1">
      <alignment horizontal="left" wrapText="1"/>
    </xf>
    <xf numFmtId="49" fontId="16" fillId="3" borderId="19" xfId="0" applyNumberFormat="1" applyFont="1" applyFill="1" applyBorder="1" applyAlignment="1" applyProtection="1">
      <alignment horizontal="left" wrapText="1"/>
    </xf>
    <xf numFmtId="14" fontId="12" fillId="14" borderId="27" xfId="0" applyNumberFormat="1" applyFont="1" applyFill="1" applyBorder="1" applyAlignment="1" applyProtection="1">
      <alignment horizontal="left" wrapText="1"/>
      <protection locked="0"/>
    </xf>
    <xf numFmtId="49" fontId="34" fillId="14" borderId="24" xfId="0" applyNumberFormat="1" applyFont="1" applyFill="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28" xfId="0" applyFont="1" applyBorder="1" applyAlignment="1" applyProtection="1">
      <alignment vertical="center" wrapText="1"/>
      <protection locked="0"/>
    </xf>
    <xf numFmtId="0" fontId="0" fillId="0" borderId="19" xfId="0" applyBorder="1" applyAlignment="1">
      <alignment horizontal="left" vertical="center" wrapText="1"/>
    </xf>
    <xf numFmtId="0" fontId="13" fillId="2" borderId="61" xfId="0" applyFont="1" applyFill="1" applyBorder="1" applyAlignment="1" applyProtection="1">
      <alignment vertical="center" wrapText="1"/>
      <protection locked="0"/>
    </xf>
  </cellXfs>
  <cellStyles count="2">
    <cellStyle name="Prozent" xfId="1" builtinId="5"/>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6" Type="http://schemas.openxmlformats.org/officeDocument/2006/relationships/worksheet" Target="worksheets/sheet6.xml"/><Relationship Id="rId11"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161924</xdr:colOff>
      <xdr:row>2</xdr:row>
      <xdr:rowOff>9525</xdr:rowOff>
    </xdr:from>
    <xdr:to>
      <xdr:col>8</xdr:col>
      <xdr:colOff>38099</xdr:colOff>
      <xdr:row>2</xdr:row>
      <xdr:rowOff>390525</xdr:rowOff>
    </xdr:to>
    <xdr:sp macro="" textlink="">
      <xdr:nvSpPr>
        <xdr:cNvPr id="2" name="Pfeil nach unten 1"/>
        <xdr:cNvSpPr/>
      </xdr:nvSpPr>
      <xdr:spPr>
        <a:xfrm>
          <a:off x="3733799" y="781050"/>
          <a:ext cx="542925"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CH"/>
        </a:p>
      </xdr:txBody>
    </xdr:sp>
    <xdr:clientData/>
  </xdr:twoCellAnchor>
  <xdr:twoCellAnchor>
    <xdr:from>
      <xdr:col>8</xdr:col>
      <xdr:colOff>276224</xdr:colOff>
      <xdr:row>2</xdr:row>
      <xdr:rowOff>66675</xdr:rowOff>
    </xdr:from>
    <xdr:to>
      <xdr:col>8</xdr:col>
      <xdr:colOff>276225</xdr:colOff>
      <xdr:row>3</xdr:row>
      <xdr:rowOff>114302</xdr:rowOff>
    </xdr:to>
    <xdr:cxnSp macro="">
      <xdr:nvCxnSpPr>
        <xdr:cNvPr id="4" name="Gerade Verbindung mit Pfeil 3"/>
        <xdr:cNvCxnSpPr/>
      </xdr:nvCxnSpPr>
      <xdr:spPr>
        <a:xfrm rot="16200000" flipH="1">
          <a:off x="4281486" y="1071563"/>
          <a:ext cx="46672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budgetberatung.ch/Richtlinien-Merkblaetter.18.0.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enableFormatConditionsCalculation="0"/>
  <dimension ref="A1:P470"/>
  <sheetViews>
    <sheetView showZeros="0" tabSelected="1" workbookViewId="0">
      <pane xSplit="2" ySplit="3" topLeftCell="C4" activePane="bottomRight" state="frozen"/>
      <selection pane="topRight" activeCell="C1" sqref="C1"/>
      <selection pane="bottomLeft" activeCell="A4" sqref="A4"/>
      <selection pane="bottomRight" activeCell="H5" sqref="H5"/>
    </sheetView>
  </sheetViews>
  <sheetFormatPr baseColWidth="10" defaultRowHeight="12" x14ac:dyDescent="0"/>
  <cols>
    <col min="1" max="1" width="0.83203125" style="1" customWidth="1"/>
    <col min="2" max="2" width="1.1640625" style="1" hidden="1" customWidth="1"/>
    <col min="3" max="3" width="2.5" style="1" customWidth="1"/>
    <col min="4" max="4" width="26.33203125" style="1" customWidth="1"/>
    <col min="5" max="5" width="23.83203125" style="1" customWidth="1"/>
    <col min="6" max="6" width="2.5" style="26" hidden="1" customWidth="1"/>
    <col min="7" max="7" width="2.5" style="26" customWidth="1"/>
    <col min="8" max="8" width="7.5" style="118" customWidth="1"/>
    <col min="9" max="9" width="7.33203125" style="119" customWidth="1"/>
    <col min="10" max="10" width="7.83203125" style="83" customWidth="1"/>
    <col min="11" max="11" width="12.1640625" style="1" customWidth="1"/>
    <col min="12" max="12" width="4.83203125" style="44" customWidth="1"/>
    <col min="13" max="13" width="23.5" style="43" customWidth="1"/>
    <col min="14" max="14" width="1.83203125" style="20" hidden="1" customWidth="1"/>
    <col min="15" max="15" width="13.1640625" style="1" customWidth="1"/>
    <col min="16" max="16384" width="10.83203125" style="1"/>
  </cols>
  <sheetData>
    <row r="1" spans="1:15" ht="22.5" customHeight="1">
      <c r="A1" s="2"/>
      <c r="B1" s="349"/>
      <c r="C1" s="350"/>
      <c r="D1" s="350"/>
      <c r="E1" s="350"/>
      <c r="F1" s="350"/>
      <c r="G1" s="350"/>
      <c r="H1" s="350"/>
      <c r="I1" s="350"/>
      <c r="J1" s="350"/>
      <c r="K1" s="350"/>
      <c r="L1" s="350"/>
      <c r="M1" s="351"/>
      <c r="N1" s="27"/>
    </row>
    <row r="2" spans="1:15" s="22" customFormat="1" ht="56.25" customHeight="1">
      <c r="A2" s="85"/>
      <c r="B2" s="86"/>
      <c r="C2" s="362" t="s">
        <v>78</v>
      </c>
      <c r="D2" s="363"/>
      <c r="E2" s="364" t="s">
        <v>125</v>
      </c>
      <c r="F2" s="365"/>
      <c r="G2" s="366"/>
      <c r="H2" s="135" t="s">
        <v>57</v>
      </c>
      <c r="I2" s="135" t="s">
        <v>44</v>
      </c>
      <c r="J2" s="69" t="s">
        <v>74</v>
      </c>
      <c r="K2" s="84" t="s">
        <v>80</v>
      </c>
      <c r="L2" s="373" t="s">
        <v>54</v>
      </c>
      <c r="M2" s="374"/>
      <c r="N2" s="375"/>
      <c r="O2" s="145" t="s">
        <v>202</v>
      </c>
    </row>
    <row r="3" spans="1:15" ht="33" customHeight="1">
      <c r="A3" s="4"/>
      <c r="B3" s="28"/>
      <c r="C3" s="371" t="s">
        <v>47</v>
      </c>
      <c r="D3" s="372"/>
      <c r="E3" s="368">
        <f>K86</f>
        <v>0</v>
      </c>
      <c r="F3" s="369"/>
      <c r="G3" s="370"/>
      <c r="H3" s="141"/>
      <c r="I3" s="101"/>
      <c r="J3" s="75"/>
      <c r="K3" s="87"/>
      <c r="L3" s="373" t="s">
        <v>201</v>
      </c>
      <c r="M3" s="374"/>
      <c r="N3" s="375"/>
      <c r="O3" s="146">
        <v>42069</v>
      </c>
    </row>
    <row r="4" spans="1:15" ht="24" customHeight="1">
      <c r="A4" s="4"/>
      <c r="B4" s="28"/>
      <c r="C4" s="386" t="s">
        <v>0</v>
      </c>
      <c r="D4" s="387"/>
      <c r="E4" s="388"/>
      <c r="F4" s="29"/>
      <c r="G4" s="29"/>
      <c r="H4" s="102"/>
      <c r="I4" s="103"/>
      <c r="J4" s="76"/>
      <c r="K4" s="88"/>
      <c r="L4" s="359" t="s">
        <v>14</v>
      </c>
      <c r="M4" s="360"/>
      <c r="N4" s="361"/>
      <c r="O4" s="383"/>
    </row>
    <row r="5" spans="1:15" ht="25.5" customHeight="1">
      <c r="A5" s="6"/>
      <c r="B5" s="28"/>
      <c r="C5" s="61"/>
      <c r="D5" s="335" t="s">
        <v>140</v>
      </c>
      <c r="E5" s="367"/>
      <c r="F5" s="336"/>
      <c r="G5" s="46"/>
      <c r="H5" s="104"/>
      <c r="I5" s="105">
        <v>12</v>
      </c>
      <c r="J5" s="77" t="str">
        <f t="shared" ref="J5:J11" si="0">IF(H5&gt;0,ROUND(H5*I5,0)," ")</f>
        <v xml:space="preserve"> </v>
      </c>
      <c r="K5" s="63" t="str">
        <f t="shared" ref="K5:K11" si="1">IF(H5&gt;0,ROUND(H5*I5/12,1)," ")</f>
        <v xml:space="preserve"> </v>
      </c>
      <c r="L5" s="333" t="s">
        <v>77</v>
      </c>
      <c r="M5" s="334"/>
      <c r="N5" s="334"/>
      <c r="O5" s="383"/>
    </row>
    <row r="6" spans="1:15" ht="19.5" customHeight="1">
      <c r="A6" s="6"/>
      <c r="B6" s="28"/>
      <c r="C6" s="61"/>
      <c r="D6" s="335" t="s">
        <v>141</v>
      </c>
      <c r="E6" s="367"/>
      <c r="F6" s="336"/>
      <c r="G6" s="46"/>
      <c r="H6" s="104"/>
      <c r="I6" s="105">
        <v>12</v>
      </c>
      <c r="J6" s="77" t="str">
        <f t="shared" si="0"/>
        <v xml:space="preserve"> </v>
      </c>
      <c r="K6" s="63" t="str">
        <f t="shared" si="1"/>
        <v xml:space="preserve"> </v>
      </c>
      <c r="L6" s="333"/>
      <c r="M6" s="334"/>
      <c r="N6" s="334"/>
      <c r="O6" s="383"/>
    </row>
    <row r="7" spans="1:15" ht="19.5" customHeight="1">
      <c r="A7" s="6"/>
      <c r="B7" s="28"/>
      <c r="C7" s="61"/>
      <c r="D7" s="335" t="s">
        <v>142</v>
      </c>
      <c r="E7" s="367"/>
      <c r="F7" s="336"/>
      <c r="G7" s="46"/>
      <c r="H7" s="104"/>
      <c r="I7" s="105">
        <v>12</v>
      </c>
      <c r="J7" s="77" t="str">
        <f t="shared" si="0"/>
        <v xml:space="preserve"> </v>
      </c>
      <c r="K7" s="63" t="str">
        <f t="shared" si="1"/>
        <v xml:space="preserve"> </v>
      </c>
      <c r="L7" s="333"/>
      <c r="M7" s="334"/>
      <c r="N7" s="334"/>
      <c r="O7" s="383"/>
    </row>
    <row r="8" spans="1:15" ht="19.5" customHeight="1">
      <c r="A8" s="4"/>
      <c r="B8" s="28"/>
      <c r="C8" s="61"/>
      <c r="D8" s="335" t="s">
        <v>143</v>
      </c>
      <c r="E8" s="367"/>
      <c r="F8" s="336"/>
      <c r="G8" s="47"/>
      <c r="H8" s="106"/>
      <c r="I8" s="107">
        <v>12</v>
      </c>
      <c r="J8" s="78" t="str">
        <f t="shared" si="0"/>
        <v xml:space="preserve"> </v>
      </c>
      <c r="K8" s="64" t="str">
        <f t="shared" si="1"/>
        <v xml:space="preserve"> </v>
      </c>
      <c r="L8" s="333"/>
      <c r="M8" s="334"/>
      <c r="N8" s="334"/>
      <c r="O8" s="383"/>
    </row>
    <row r="9" spans="1:15" ht="19.5" customHeight="1">
      <c r="A9" s="4"/>
      <c r="B9" s="28"/>
      <c r="C9" s="61"/>
      <c r="D9" s="335" t="s">
        <v>206</v>
      </c>
      <c r="E9" s="367"/>
      <c r="F9" s="336"/>
      <c r="G9" s="47"/>
      <c r="H9" s="106"/>
      <c r="I9" s="107">
        <v>12</v>
      </c>
      <c r="J9" s="78" t="str">
        <f t="shared" si="0"/>
        <v xml:space="preserve"> </v>
      </c>
      <c r="K9" s="64" t="str">
        <f t="shared" si="1"/>
        <v xml:space="preserve"> </v>
      </c>
      <c r="L9" s="333"/>
      <c r="M9" s="334"/>
      <c r="N9" s="334"/>
      <c r="O9" s="383"/>
    </row>
    <row r="10" spans="1:15" ht="19.5" customHeight="1">
      <c r="A10" s="4"/>
      <c r="B10" s="28"/>
      <c r="C10" s="61"/>
      <c r="D10" s="335" t="s">
        <v>197</v>
      </c>
      <c r="E10" s="367"/>
      <c r="F10" s="336"/>
      <c r="G10" s="47"/>
      <c r="H10" s="106"/>
      <c r="I10" s="107">
        <v>12</v>
      </c>
      <c r="J10" s="78" t="str">
        <f t="shared" si="0"/>
        <v xml:space="preserve"> </v>
      </c>
      <c r="K10" s="64" t="str">
        <f t="shared" si="1"/>
        <v xml:space="preserve"> </v>
      </c>
      <c r="L10" s="333"/>
      <c r="M10" s="334"/>
      <c r="N10" s="334"/>
      <c r="O10" s="383"/>
    </row>
    <row r="11" spans="1:15" ht="19.5" customHeight="1">
      <c r="A11" s="4"/>
      <c r="B11" s="28"/>
      <c r="C11" s="61"/>
      <c r="D11" s="335"/>
      <c r="E11" s="367"/>
      <c r="F11" s="336"/>
      <c r="G11" s="47"/>
      <c r="H11" s="106"/>
      <c r="I11" s="107">
        <v>12</v>
      </c>
      <c r="J11" s="78" t="str">
        <f t="shared" si="0"/>
        <v xml:space="preserve"> </v>
      </c>
      <c r="K11" s="64" t="str">
        <f t="shared" si="1"/>
        <v xml:space="preserve"> </v>
      </c>
      <c r="L11" s="333"/>
      <c r="M11" s="334"/>
      <c r="N11" s="334"/>
      <c r="O11" s="383"/>
    </row>
    <row r="12" spans="1:15" ht="19.5" customHeight="1" thickBot="1">
      <c r="A12" s="8"/>
      <c r="B12" s="30"/>
      <c r="C12" s="37"/>
      <c r="D12" s="384" t="s">
        <v>4</v>
      </c>
      <c r="E12" s="385"/>
      <c r="F12" s="50"/>
      <c r="G12" s="48"/>
      <c r="H12" s="108"/>
      <c r="I12" s="109"/>
      <c r="J12" s="120">
        <f>ROUNDUP(SUM(J4:J11),0)</f>
        <v>0</v>
      </c>
      <c r="K12" s="38">
        <f>SUM(K4:K11)</f>
        <v>0</v>
      </c>
      <c r="L12" s="355"/>
      <c r="M12" s="356"/>
      <c r="N12" s="356"/>
      <c r="O12" s="383"/>
    </row>
    <row r="13" spans="1:15" ht="15.75" customHeight="1" thickTop="1">
      <c r="A13" s="8"/>
      <c r="B13" s="30"/>
      <c r="C13" s="33"/>
      <c r="D13" s="389"/>
      <c r="E13" s="390"/>
      <c r="F13" s="379" t="s">
        <v>41</v>
      </c>
      <c r="G13" s="380"/>
      <c r="H13" s="110"/>
      <c r="I13" s="111"/>
      <c r="J13" s="80"/>
      <c r="K13" s="89"/>
      <c r="L13" s="357"/>
      <c r="M13" s="358"/>
      <c r="N13" s="358"/>
      <c r="O13" s="383"/>
    </row>
    <row r="14" spans="1:15" ht="21.75" customHeight="1">
      <c r="A14" s="8"/>
      <c r="B14" s="30"/>
      <c r="C14" s="376" t="s">
        <v>70</v>
      </c>
      <c r="D14" s="377"/>
      <c r="E14" s="378"/>
      <c r="F14" s="381"/>
      <c r="G14" s="382"/>
      <c r="H14" s="100"/>
      <c r="I14" s="101"/>
      <c r="J14" s="69"/>
      <c r="K14" s="90"/>
      <c r="L14" s="359" t="s">
        <v>14</v>
      </c>
      <c r="M14" s="360"/>
      <c r="N14" s="361"/>
      <c r="O14" s="383"/>
    </row>
    <row r="15" spans="1:15" s="22" customFormat="1" ht="31.5" customHeight="1">
      <c r="A15" s="4"/>
      <c r="B15" s="28"/>
      <c r="C15" s="70"/>
      <c r="D15" s="335" t="s">
        <v>76</v>
      </c>
      <c r="E15" s="336"/>
      <c r="F15" s="51"/>
      <c r="G15" s="31" t="s">
        <v>13</v>
      </c>
      <c r="H15" s="104"/>
      <c r="I15" s="105">
        <v>12</v>
      </c>
      <c r="J15" s="77" t="str">
        <f t="shared" ref="J15:J30" si="2">IF(H15&gt;0,ROUND(H15*I15,0)," ")</f>
        <v xml:space="preserve"> </v>
      </c>
      <c r="K15" s="65" t="str">
        <f t="shared" ref="K15:K30" si="3">IF(H15&gt;0,ROUND(H15*I15/12,1)," ")</f>
        <v xml:space="preserve"> </v>
      </c>
      <c r="L15" s="333" t="s">
        <v>79</v>
      </c>
      <c r="M15" s="334"/>
      <c r="N15" s="334"/>
      <c r="O15" s="55"/>
    </row>
    <row r="16" spans="1:15" s="22" customFormat="1" ht="30" customHeight="1">
      <c r="A16" s="4"/>
      <c r="B16" s="28"/>
      <c r="C16" s="70"/>
      <c r="D16" s="335" t="s">
        <v>189</v>
      </c>
      <c r="E16" s="336"/>
      <c r="F16" s="51"/>
      <c r="G16" s="31" t="s">
        <v>13</v>
      </c>
      <c r="H16" s="104"/>
      <c r="I16" s="105">
        <v>12</v>
      </c>
      <c r="J16" s="77" t="str">
        <f t="shared" si="2"/>
        <v xml:space="preserve"> </v>
      </c>
      <c r="K16" s="65" t="str">
        <f t="shared" si="3"/>
        <v xml:space="preserve"> </v>
      </c>
      <c r="L16" s="333"/>
      <c r="M16" s="334"/>
      <c r="N16" s="334"/>
      <c r="O16" s="55"/>
    </row>
    <row r="17" spans="1:15" s="22" customFormat="1" ht="30" customHeight="1">
      <c r="A17" s="4"/>
      <c r="B17" s="28"/>
      <c r="C17" s="70"/>
      <c r="D17" s="335" t="s">
        <v>190</v>
      </c>
      <c r="E17" s="336"/>
      <c r="F17" s="51"/>
      <c r="G17" s="31" t="s">
        <v>13</v>
      </c>
      <c r="H17" s="104"/>
      <c r="I17" s="105">
        <v>12</v>
      </c>
      <c r="J17" s="77" t="str">
        <f>IF(H17&gt;0,ROUND(H17*I17,0)," ")</f>
        <v xml:space="preserve"> </v>
      </c>
      <c r="K17" s="65" t="str">
        <f>IF(H17&gt;0,ROUND(H17*I17/12,1)," ")</f>
        <v xml:space="preserve"> </v>
      </c>
      <c r="L17" s="333"/>
      <c r="M17" s="334"/>
      <c r="N17" s="334"/>
      <c r="O17" s="55"/>
    </row>
    <row r="18" spans="1:15" s="22" customFormat="1" ht="24" customHeight="1">
      <c r="A18" s="4"/>
      <c r="B18" s="28"/>
      <c r="C18" s="72"/>
      <c r="D18" s="335" t="s">
        <v>121</v>
      </c>
      <c r="E18" s="336"/>
      <c r="F18" s="51"/>
      <c r="G18" s="31" t="s">
        <v>52</v>
      </c>
      <c r="H18" s="104"/>
      <c r="I18" s="105">
        <v>12</v>
      </c>
      <c r="J18" s="77" t="str">
        <f t="shared" si="2"/>
        <v xml:space="preserve"> </v>
      </c>
      <c r="K18" s="65" t="str">
        <f t="shared" si="3"/>
        <v xml:space="preserve"> </v>
      </c>
      <c r="L18" s="333"/>
      <c r="M18" s="334"/>
      <c r="N18" s="334"/>
      <c r="O18" s="55"/>
    </row>
    <row r="19" spans="1:15" s="22" customFormat="1" ht="21" customHeight="1">
      <c r="A19" s="4"/>
      <c r="B19" s="28"/>
      <c r="C19" s="72"/>
      <c r="D19" s="335" t="s">
        <v>28</v>
      </c>
      <c r="E19" s="336"/>
      <c r="F19" s="51"/>
      <c r="G19" s="31" t="s">
        <v>53</v>
      </c>
      <c r="H19" s="104"/>
      <c r="I19" s="105">
        <v>12</v>
      </c>
      <c r="J19" s="77" t="str">
        <f t="shared" si="2"/>
        <v xml:space="preserve"> </v>
      </c>
      <c r="K19" s="65" t="str">
        <f t="shared" si="3"/>
        <v xml:space="preserve"> </v>
      </c>
      <c r="L19" s="333"/>
      <c r="M19" s="334"/>
      <c r="N19" s="334"/>
      <c r="O19" s="55"/>
    </row>
    <row r="20" spans="1:15" s="22" customFormat="1" ht="19.5" customHeight="1">
      <c r="A20" s="4"/>
      <c r="B20" s="28"/>
      <c r="C20" s="72"/>
      <c r="D20" s="335" t="s">
        <v>29</v>
      </c>
      <c r="E20" s="336"/>
      <c r="F20" s="51"/>
      <c r="G20" s="31" t="s">
        <v>53</v>
      </c>
      <c r="H20" s="104"/>
      <c r="I20" s="105">
        <v>1</v>
      </c>
      <c r="J20" s="77" t="str">
        <f>IF(H20&gt;0,ROUND(H20*I20,0)," ")</f>
        <v xml:space="preserve"> </v>
      </c>
      <c r="K20" s="65" t="str">
        <f>IF(H20&gt;0,ROUND(H20*I20/12,1)," ")</f>
        <v xml:space="preserve"> </v>
      </c>
      <c r="L20" s="333"/>
      <c r="M20" s="334"/>
      <c r="N20" s="334"/>
      <c r="O20" s="55"/>
    </row>
    <row r="21" spans="1:15" s="22" customFormat="1" ht="19.5" customHeight="1">
      <c r="A21" s="4"/>
      <c r="B21" s="28"/>
      <c r="C21" s="72"/>
      <c r="D21" s="335" t="s">
        <v>88</v>
      </c>
      <c r="E21" s="336"/>
      <c r="F21" s="51"/>
      <c r="G21" s="31" t="s">
        <v>117</v>
      </c>
      <c r="H21" s="112">
        <f>Wohnen!K33</f>
        <v>0</v>
      </c>
      <c r="I21" s="105">
        <v>12</v>
      </c>
      <c r="J21" s="77" t="str">
        <f t="shared" si="2"/>
        <v xml:space="preserve"> </v>
      </c>
      <c r="K21" s="65" t="str">
        <f t="shared" si="3"/>
        <v xml:space="preserve"> </v>
      </c>
      <c r="L21" s="333" t="s">
        <v>116</v>
      </c>
      <c r="M21" s="334"/>
      <c r="N21" s="334"/>
      <c r="O21" s="55"/>
    </row>
    <row r="22" spans="1:15" s="22" customFormat="1" ht="19.5" customHeight="1">
      <c r="A22" s="4"/>
      <c r="B22" s="28"/>
      <c r="C22" s="56"/>
      <c r="D22" s="335" t="s">
        <v>23</v>
      </c>
      <c r="E22" s="336"/>
      <c r="F22" s="51"/>
      <c r="G22" s="31" t="s">
        <v>52</v>
      </c>
      <c r="H22" s="104"/>
      <c r="I22" s="105">
        <v>12</v>
      </c>
      <c r="J22" s="77" t="str">
        <f>IF(H22&gt;0,ROUND(H22*I22,0)," ")</f>
        <v xml:space="preserve"> </v>
      </c>
      <c r="K22" s="65" t="str">
        <f>IF(H22&gt;0,ROUND(H22*I22/12,1)," ")</f>
        <v xml:space="preserve"> </v>
      </c>
      <c r="L22" s="333"/>
      <c r="M22" s="334"/>
      <c r="N22" s="334"/>
    </row>
    <row r="23" spans="1:15" s="22" customFormat="1" ht="19.5" customHeight="1">
      <c r="A23" s="4"/>
      <c r="B23" s="28"/>
      <c r="C23" s="56"/>
      <c r="D23" s="335" t="s">
        <v>97</v>
      </c>
      <c r="E23" s="336"/>
      <c r="F23" s="51"/>
      <c r="G23" s="31" t="s">
        <v>52</v>
      </c>
      <c r="H23" s="104"/>
      <c r="I23" s="105">
        <v>12</v>
      </c>
      <c r="J23" s="77" t="str">
        <f>IF(H23&gt;0,ROUND(H23*I23,0)," ")</f>
        <v xml:space="preserve"> </v>
      </c>
      <c r="K23" s="65" t="str">
        <f>IF(H23&gt;0,ROUND(H23*I23/12,1)," ")</f>
        <v xml:space="preserve"> </v>
      </c>
      <c r="L23" s="337"/>
      <c r="M23" s="338"/>
      <c r="N23" s="339"/>
    </row>
    <row r="24" spans="1:15" s="22" customFormat="1" ht="19.5" customHeight="1">
      <c r="A24" s="4"/>
      <c r="B24" s="28"/>
      <c r="C24" s="56"/>
      <c r="D24" s="335" t="s">
        <v>89</v>
      </c>
      <c r="E24" s="336"/>
      <c r="F24" s="51"/>
      <c r="G24" s="31" t="s">
        <v>13</v>
      </c>
      <c r="H24" s="104"/>
      <c r="I24" s="105">
        <v>12</v>
      </c>
      <c r="J24" s="77" t="str">
        <f>IF(H24&gt;0,ROUND(H24*I24,0)," ")</f>
        <v xml:space="preserve"> </v>
      </c>
      <c r="K24" s="65" t="str">
        <f>IF(H24&gt;0,ROUND(H24*I24/12,1)," ")</f>
        <v xml:space="preserve"> </v>
      </c>
      <c r="L24" s="337"/>
      <c r="M24" s="338"/>
      <c r="N24" s="339"/>
    </row>
    <row r="25" spans="1:15" s="22" customFormat="1" ht="19.5" customHeight="1">
      <c r="A25" s="4"/>
      <c r="B25" s="28"/>
      <c r="C25" s="56"/>
      <c r="D25" s="335" t="s">
        <v>38</v>
      </c>
      <c r="E25" s="336"/>
      <c r="F25" s="51"/>
      <c r="G25" s="31" t="s">
        <v>52</v>
      </c>
      <c r="H25" s="104"/>
      <c r="I25" s="105">
        <v>12</v>
      </c>
      <c r="J25" s="77" t="str">
        <f t="shared" si="2"/>
        <v xml:space="preserve"> </v>
      </c>
      <c r="K25" s="65" t="str">
        <f t="shared" si="3"/>
        <v xml:space="preserve"> </v>
      </c>
      <c r="L25" s="333"/>
      <c r="M25" s="334"/>
      <c r="N25" s="334"/>
    </row>
    <row r="26" spans="1:15" s="22" customFormat="1" ht="21" customHeight="1">
      <c r="A26" s="4"/>
      <c r="B26" s="28"/>
      <c r="C26" s="56"/>
      <c r="D26" s="335" t="s">
        <v>37</v>
      </c>
      <c r="E26" s="336"/>
      <c r="F26" s="51"/>
      <c r="G26" s="31" t="s">
        <v>53</v>
      </c>
      <c r="H26" s="104"/>
      <c r="I26" s="105">
        <v>1</v>
      </c>
      <c r="J26" s="77" t="str">
        <f>IF(H26&gt;0,ROUND(H26*I26,0)," ")</f>
        <v xml:space="preserve"> </v>
      </c>
      <c r="K26" s="65" t="str">
        <f>IF(H26&gt;0,ROUND(H26*I26/12,1)," ")</f>
        <v xml:space="preserve"> </v>
      </c>
      <c r="L26" s="337"/>
      <c r="M26" s="339"/>
      <c r="N26" s="94"/>
    </row>
    <row r="27" spans="1:15" s="22" customFormat="1" ht="21" customHeight="1">
      <c r="A27" s="4"/>
      <c r="B27" s="28"/>
      <c r="C27" s="56"/>
      <c r="D27" s="335" t="s">
        <v>39</v>
      </c>
      <c r="E27" s="336"/>
      <c r="F27" s="51"/>
      <c r="G27" s="31" t="s">
        <v>53</v>
      </c>
      <c r="H27" s="104"/>
      <c r="I27" s="105">
        <v>4</v>
      </c>
      <c r="J27" s="77" t="str">
        <f t="shared" si="2"/>
        <v xml:space="preserve"> </v>
      </c>
      <c r="K27" s="65" t="str">
        <f t="shared" si="3"/>
        <v xml:space="preserve"> </v>
      </c>
      <c r="L27" s="346" t="s">
        <v>122</v>
      </c>
      <c r="M27" s="347"/>
      <c r="N27" s="94"/>
    </row>
    <row r="28" spans="1:15" s="22" customFormat="1" ht="20.25" customHeight="1">
      <c r="A28" s="4"/>
      <c r="B28" s="28"/>
      <c r="C28" s="71"/>
      <c r="D28" s="335" t="s">
        <v>26</v>
      </c>
      <c r="E28" s="336"/>
      <c r="F28" s="51"/>
      <c r="G28" s="31" t="s">
        <v>53</v>
      </c>
      <c r="H28" s="104"/>
      <c r="I28" s="105">
        <v>1</v>
      </c>
      <c r="J28" s="77" t="str">
        <f t="shared" si="2"/>
        <v xml:space="preserve"> </v>
      </c>
      <c r="K28" s="65" t="str">
        <f t="shared" si="3"/>
        <v xml:space="preserve"> </v>
      </c>
      <c r="L28" s="337"/>
      <c r="M28" s="339"/>
      <c r="N28" s="45"/>
    </row>
    <row r="29" spans="1:15" s="22" customFormat="1" ht="22.5" customHeight="1">
      <c r="A29" s="4"/>
      <c r="B29" s="28"/>
      <c r="C29" s="71"/>
      <c r="D29" s="335" t="s">
        <v>25</v>
      </c>
      <c r="E29" s="336"/>
      <c r="F29" s="51"/>
      <c r="G29" s="31" t="s">
        <v>53</v>
      </c>
      <c r="H29" s="104"/>
      <c r="I29" s="105">
        <v>1</v>
      </c>
      <c r="J29" s="77" t="str">
        <f>IF(H29&gt;0,ROUND(H29*I29,0)," ")</f>
        <v xml:space="preserve"> </v>
      </c>
      <c r="K29" s="65" t="str">
        <f>IF(H29&gt;0,ROUND(H29*I29/12,1)," ")</f>
        <v xml:space="preserve"> </v>
      </c>
      <c r="L29" s="346" t="s">
        <v>123</v>
      </c>
      <c r="M29" s="347"/>
      <c r="N29" s="142"/>
    </row>
    <row r="30" spans="1:15" s="22" customFormat="1" ht="24.75" customHeight="1">
      <c r="A30" s="4"/>
      <c r="B30" s="28"/>
      <c r="C30" s="57"/>
      <c r="D30" s="335" t="s">
        <v>192</v>
      </c>
      <c r="E30" s="336"/>
      <c r="F30" s="51"/>
      <c r="G30" s="31" t="s">
        <v>52</v>
      </c>
      <c r="H30" s="104"/>
      <c r="I30" s="105">
        <v>12</v>
      </c>
      <c r="J30" s="77" t="str">
        <f t="shared" si="2"/>
        <v xml:space="preserve"> </v>
      </c>
      <c r="K30" s="65" t="str">
        <f t="shared" si="3"/>
        <v xml:space="preserve"> </v>
      </c>
      <c r="L30" s="340" t="s">
        <v>165</v>
      </c>
      <c r="M30" s="341"/>
      <c r="N30" s="342"/>
    </row>
    <row r="31" spans="1:15" s="22" customFormat="1" ht="20.25" customHeight="1">
      <c r="A31" s="4"/>
      <c r="B31" s="28"/>
      <c r="C31" s="57"/>
      <c r="D31" s="335" t="s">
        <v>193</v>
      </c>
      <c r="E31" s="336"/>
      <c r="F31" s="51"/>
      <c r="G31" s="31" t="s">
        <v>52</v>
      </c>
      <c r="H31" s="104"/>
      <c r="I31" s="105">
        <v>12</v>
      </c>
      <c r="J31" s="77" t="str">
        <f>IF(H31&gt;0,ROUND(H31*I31,0)," ")</f>
        <v xml:space="preserve"> </v>
      </c>
      <c r="K31" s="65" t="str">
        <f>IF(H31&gt;0,ROUND(H31*I31/12,1)," ")</f>
        <v xml:space="preserve"> </v>
      </c>
      <c r="L31" s="343"/>
      <c r="M31" s="344"/>
      <c r="N31" s="345"/>
    </row>
    <row r="32" spans="1:15" s="22" customFormat="1" ht="27" customHeight="1">
      <c r="A32" s="4"/>
      <c r="B32" s="28"/>
      <c r="C32" s="57"/>
      <c r="D32" s="335" t="s">
        <v>204</v>
      </c>
      <c r="E32" s="336"/>
      <c r="F32" s="51"/>
      <c r="G32" s="31" t="s">
        <v>53</v>
      </c>
      <c r="H32" s="104"/>
      <c r="I32" s="105">
        <v>1</v>
      </c>
      <c r="J32" s="77" t="str">
        <f t="shared" ref="J32:J44" si="4">IF(H32&gt;0,ROUND(H32*I32,0)," ")</f>
        <v xml:space="preserve"> </v>
      </c>
      <c r="K32" s="65" t="str">
        <f t="shared" ref="K32:K44" si="5">IF(H32&gt;0,ROUND(H32*I32/12,1)," ")</f>
        <v xml:space="preserve"> </v>
      </c>
      <c r="L32" s="340" t="s">
        <v>166</v>
      </c>
      <c r="M32" s="341"/>
      <c r="N32" s="342"/>
    </row>
    <row r="33" spans="1:14" s="22" customFormat="1" ht="29.25" customHeight="1">
      <c r="A33" s="4"/>
      <c r="B33" s="28"/>
      <c r="C33" s="57"/>
      <c r="D33" s="335" t="s">
        <v>205</v>
      </c>
      <c r="E33" s="336"/>
      <c r="F33" s="51"/>
      <c r="G33" s="31" t="s">
        <v>53</v>
      </c>
      <c r="H33" s="104"/>
      <c r="I33" s="105">
        <v>1</v>
      </c>
      <c r="J33" s="77" t="str">
        <f t="shared" si="4"/>
        <v xml:space="preserve"> </v>
      </c>
      <c r="K33" s="65" t="str">
        <f t="shared" si="5"/>
        <v xml:space="preserve"> </v>
      </c>
      <c r="L33" s="343"/>
      <c r="M33" s="344"/>
      <c r="N33" s="345"/>
    </row>
    <row r="34" spans="1:14" s="22" customFormat="1" ht="24.75" customHeight="1">
      <c r="A34" s="4"/>
      <c r="B34" s="28"/>
      <c r="C34" s="57"/>
      <c r="D34" s="348" t="s">
        <v>208</v>
      </c>
      <c r="E34" s="336"/>
      <c r="F34" s="51"/>
      <c r="G34" s="31" t="s">
        <v>53</v>
      </c>
      <c r="H34" s="104"/>
      <c r="I34" s="105">
        <v>1</v>
      </c>
      <c r="J34" s="77" t="str">
        <f>IF(H34&gt;0,ROUND(H34*I34,0)," ")</f>
        <v xml:space="preserve"> </v>
      </c>
      <c r="K34" s="65" t="str">
        <f>IF(H34&gt;0,ROUND(H34*I34/12,1)," ")</f>
        <v xml:space="preserve"> </v>
      </c>
      <c r="L34" s="333"/>
      <c r="M34" s="334"/>
      <c r="N34" s="334"/>
    </row>
    <row r="35" spans="1:14" s="22" customFormat="1" ht="27" customHeight="1">
      <c r="A35" s="4"/>
      <c r="B35" s="28"/>
      <c r="C35" s="57"/>
      <c r="D35" s="335" t="s">
        <v>180</v>
      </c>
      <c r="E35" s="336"/>
      <c r="F35" s="51"/>
      <c r="G35" s="31" t="s">
        <v>53</v>
      </c>
      <c r="H35" s="104"/>
      <c r="I35" s="105">
        <v>1</v>
      </c>
      <c r="J35" s="77" t="str">
        <f>IF(H35&gt;0,ROUND(H35*I35,0)," ")</f>
        <v xml:space="preserve"> </v>
      </c>
      <c r="K35" s="65" t="str">
        <f>IF(H35&gt;0,ROUND(H35*I35/12,1)," ")</f>
        <v xml:space="preserve"> </v>
      </c>
      <c r="L35" s="340" t="s">
        <v>203</v>
      </c>
      <c r="M35" s="341"/>
      <c r="N35" s="342"/>
    </row>
    <row r="36" spans="1:14" s="22" customFormat="1" ht="24.75" customHeight="1">
      <c r="A36" s="4"/>
      <c r="B36" s="28"/>
      <c r="C36" s="57"/>
      <c r="D36" s="335" t="s">
        <v>181</v>
      </c>
      <c r="E36" s="336"/>
      <c r="F36" s="51"/>
      <c r="G36" s="31" t="s">
        <v>53</v>
      </c>
      <c r="H36" s="104"/>
      <c r="I36" s="105">
        <v>1</v>
      </c>
      <c r="J36" s="77" t="str">
        <f>IF(H36&gt;0,ROUND(H36*I36,0)," ")</f>
        <v xml:space="preserve"> </v>
      </c>
      <c r="K36" s="65" t="str">
        <f>IF(H36&gt;0,ROUND(H36*I36/12,1)," ")</f>
        <v xml:space="preserve"> </v>
      </c>
      <c r="L36" s="343"/>
      <c r="M36" s="344"/>
      <c r="N36" s="345"/>
    </row>
    <row r="37" spans="1:14" s="22" customFormat="1" ht="21.75" customHeight="1">
      <c r="A37" s="4"/>
      <c r="B37" s="28"/>
      <c r="C37" s="62"/>
      <c r="D37" s="335" t="s">
        <v>118</v>
      </c>
      <c r="E37" s="336"/>
      <c r="F37" s="51"/>
      <c r="G37" s="31" t="s">
        <v>52</v>
      </c>
      <c r="H37" s="104"/>
      <c r="I37" s="105">
        <v>1</v>
      </c>
      <c r="J37" s="77" t="str">
        <f t="shared" si="4"/>
        <v xml:space="preserve"> </v>
      </c>
      <c r="K37" s="65" t="str">
        <f t="shared" si="5"/>
        <v xml:space="preserve"> </v>
      </c>
      <c r="L37" s="333" t="s">
        <v>120</v>
      </c>
      <c r="M37" s="334"/>
      <c r="N37" s="334"/>
    </row>
    <row r="38" spans="1:14" s="22" customFormat="1" ht="19.5" customHeight="1">
      <c r="A38" s="4"/>
      <c r="B38" s="28"/>
      <c r="C38" s="62"/>
      <c r="D38" s="335" t="s">
        <v>119</v>
      </c>
      <c r="E38" s="336"/>
      <c r="F38" s="51"/>
      <c r="G38" s="31" t="s">
        <v>52</v>
      </c>
      <c r="H38" s="104"/>
      <c r="I38" s="105">
        <v>1</v>
      </c>
      <c r="J38" s="77" t="str">
        <f t="shared" si="4"/>
        <v xml:space="preserve"> </v>
      </c>
      <c r="K38" s="65" t="str">
        <f t="shared" si="5"/>
        <v xml:space="preserve"> </v>
      </c>
      <c r="L38" s="333" t="s">
        <v>120</v>
      </c>
      <c r="M38" s="334"/>
      <c r="N38" s="334"/>
    </row>
    <row r="39" spans="1:14" s="22" customFormat="1" ht="19.5" customHeight="1">
      <c r="A39" s="4"/>
      <c r="B39" s="28"/>
      <c r="C39" s="62"/>
      <c r="D39" s="335" t="s">
        <v>11</v>
      </c>
      <c r="E39" s="336"/>
      <c r="F39" s="51"/>
      <c r="G39" s="31" t="s">
        <v>52</v>
      </c>
      <c r="H39" s="104"/>
      <c r="I39" s="105">
        <v>1</v>
      </c>
      <c r="J39" s="77" t="str">
        <f>IF(H39&gt;0,ROUND(H39*I39,0)," ")</f>
        <v xml:space="preserve"> </v>
      </c>
      <c r="K39" s="65" t="str">
        <f>IF(H39&gt;0,ROUND(H39*I39/12,1)," ")</f>
        <v xml:space="preserve"> </v>
      </c>
      <c r="L39" s="333"/>
      <c r="M39" s="334"/>
      <c r="N39" s="334"/>
    </row>
    <row r="40" spans="1:14" s="22" customFormat="1" ht="19.5" customHeight="1">
      <c r="A40" s="4"/>
      <c r="B40" s="28"/>
      <c r="C40" s="62"/>
      <c r="D40" s="335" t="s">
        <v>75</v>
      </c>
      <c r="E40" s="336"/>
      <c r="F40" s="51"/>
      <c r="G40" s="31" t="s">
        <v>53</v>
      </c>
      <c r="H40" s="104"/>
      <c r="I40" s="105">
        <v>1</v>
      </c>
      <c r="J40" s="77" t="str">
        <f t="shared" si="4"/>
        <v xml:space="preserve"> </v>
      </c>
      <c r="K40" s="65" t="str">
        <f t="shared" si="5"/>
        <v xml:space="preserve"> </v>
      </c>
      <c r="L40" s="333"/>
      <c r="M40" s="334"/>
      <c r="N40" s="334"/>
    </row>
    <row r="41" spans="1:14" s="22" customFormat="1" ht="19.5" customHeight="1">
      <c r="A41" s="4"/>
      <c r="B41" s="28"/>
      <c r="C41" s="62"/>
      <c r="D41" s="335" t="s">
        <v>33</v>
      </c>
      <c r="E41" s="336"/>
      <c r="F41" s="51"/>
      <c r="G41" s="31" t="s">
        <v>53</v>
      </c>
      <c r="H41" s="104"/>
      <c r="I41" s="105">
        <v>1</v>
      </c>
      <c r="J41" s="77" t="str">
        <f t="shared" si="4"/>
        <v xml:space="preserve"> </v>
      </c>
      <c r="K41" s="65" t="str">
        <f t="shared" si="5"/>
        <v xml:space="preserve"> </v>
      </c>
      <c r="L41" s="337" t="s">
        <v>186</v>
      </c>
      <c r="M41" s="338"/>
      <c r="N41" s="339"/>
    </row>
    <row r="42" spans="1:14" s="22" customFormat="1" ht="21" customHeight="1">
      <c r="A42" s="4"/>
      <c r="B42" s="28"/>
      <c r="C42" s="58"/>
      <c r="D42" s="335" t="s">
        <v>195</v>
      </c>
      <c r="E42" s="336"/>
      <c r="F42" s="51"/>
      <c r="G42" s="31" t="s">
        <v>117</v>
      </c>
      <c r="H42" s="112">
        <f>Motorfahrzeug1!K26</f>
        <v>0</v>
      </c>
      <c r="I42" s="105">
        <v>12</v>
      </c>
      <c r="J42" s="77" t="str">
        <f>IF(H42&gt;0,ROUND(H42*I42,0)," ")</f>
        <v xml:space="preserve"> </v>
      </c>
      <c r="K42" s="65" t="str">
        <f>IF(H42&gt;0,ROUND(H42*I42/12,1)," ")</f>
        <v xml:space="preserve"> </v>
      </c>
      <c r="L42" s="333" t="s">
        <v>163</v>
      </c>
      <c r="M42" s="334"/>
      <c r="N42" s="334"/>
    </row>
    <row r="43" spans="1:14" s="22" customFormat="1" ht="21.75" customHeight="1">
      <c r="A43" s="4"/>
      <c r="B43" s="28"/>
      <c r="C43" s="58"/>
      <c r="D43" s="335" t="s">
        <v>196</v>
      </c>
      <c r="E43" s="336"/>
      <c r="F43" s="51"/>
      <c r="G43" s="31" t="s">
        <v>117</v>
      </c>
      <c r="H43" s="112">
        <f>Motorfahrzeug2!K26</f>
        <v>0</v>
      </c>
      <c r="I43" s="105">
        <v>12</v>
      </c>
      <c r="J43" s="77" t="str">
        <f t="shared" si="4"/>
        <v xml:space="preserve"> </v>
      </c>
      <c r="K43" s="65" t="str">
        <f t="shared" si="5"/>
        <v xml:space="preserve"> </v>
      </c>
      <c r="L43" s="333" t="s">
        <v>164</v>
      </c>
      <c r="M43" s="334"/>
      <c r="N43" s="334"/>
    </row>
    <row r="44" spans="1:14" s="22" customFormat="1" ht="27" customHeight="1">
      <c r="A44" s="4"/>
      <c r="B44" s="28"/>
      <c r="C44" s="58"/>
      <c r="D44" s="335" t="s">
        <v>98</v>
      </c>
      <c r="E44" s="336"/>
      <c r="F44" s="51"/>
      <c r="G44" s="31" t="s">
        <v>53</v>
      </c>
      <c r="H44" s="104"/>
      <c r="I44" s="105">
        <v>12</v>
      </c>
      <c r="J44" s="77" t="str">
        <f t="shared" si="4"/>
        <v xml:space="preserve"> </v>
      </c>
      <c r="K44" s="65" t="str">
        <f t="shared" si="5"/>
        <v xml:space="preserve"> </v>
      </c>
      <c r="L44" s="333" t="s">
        <v>93</v>
      </c>
      <c r="M44" s="334"/>
      <c r="N44" s="334"/>
    </row>
    <row r="45" spans="1:14" s="22" customFormat="1" ht="24" customHeight="1">
      <c r="A45" s="4"/>
      <c r="B45" s="28"/>
      <c r="C45" s="58"/>
      <c r="D45" s="335" t="s">
        <v>90</v>
      </c>
      <c r="E45" s="336"/>
      <c r="F45" s="51"/>
      <c r="G45" s="31" t="s">
        <v>13</v>
      </c>
      <c r="H45" s="104"/>
      <c r="I45" s="105">
        <v>12</v>
      </c>
      <c r="J45" s="77" t="str">
        <f t="shared" ref="J45:J75" si="6">IF(H45&gt;0,ROUND(H45*I45,0)," ")</f>
        <v xml:space="preserve"> </v>
      </c>
      <c r="K45" s="65" t="str">
        <f t="shared" ref="K45:K75" si="7">IF(H45&gt;0,ROUND(H45*I45/12,1)," ")</f>
        <v xml:space="preserve"> </v>
      </c>
      <c r="L45" s="333"/>
      <c r="M45" s="334"/>
      <c r="N45" s="334"/>
    </row>
    <row r="46" spans="1:14" s="22" customFormat="1" ht="17.25" customHeight="1">
      <c r="A46" s="4"/>
      <c r="B46" s="28"/>
      <c r="C46" s="58"/>
      <c r="D46" s="335" t="s">
        <v>91</v>
      </c>
      <c r="E46" s="336"/>
      <c r="F46" s="51"/>
      <c r="G46" s="31" t="s">
        <v>53</v>
      </c>
      <c r="H46" s="104"/>
      <c r="I46" s="105">
        <v>1</v>
      </c>
      <c r="J46" s="77" t="str">
        <f>IF(H46&gt;0,ROUND(H46*I46,0)," ")</f>
        <v xml:space="preserve"> </v>
      </c>
      <c r="K46" s="65" t="str">
        <f>IF(H46&gt;0,ROUND(H46*I46/12,1)," ")</f>
        <v xml:space="preserve"> </v>
      </c>
      <c r="L46" s="337"/>
      <c r="M46" s="338"/>
      <c r="N46" s="339"/>
    </row>
    <row r="47" spans="1:14" s="22" customFormat="1" ht="17.25" customHeight="1">
      <c r="A47" s="4"/>
      <c r="B47" s="28"/>
      <c r="C47" s="58"/>
      <c r="D47" s="335" t="s">
        <v>92</v>
      </c>
      <c r="E47" s="336"/>
      <c r="F47" s="51"/>
      <c r="G47" s="31" t="s">
        <v>13</v>
      </c>
      <c r="H47" s="104"/>
      <c r="I47" s="105">
        <v>1</v>
      </c>
      <c r="J47" s="77" t="str">
        <f t="shared" si="6"/>
        <v xml:space="preserve"> </v>
      </c>
      <c r="K47" s="65" t="str">
        <f t="shared" si="7"/>
        <v xml:space="preserve"> </v>
      </c>
      <c r="L47" s="337"/>
      <c r="M47" s="338"/>
      <c r="N47" s="339"/>
    </row>
    <row r="48" spans="1:14" s="22" customFormat="1" ht="19.5" customHeight="1">
      <c r="A48" s="4"/>
      <c r="B48" s="28"/>
      <c r="C48" s="58"/>
      <c r="D48" s="335" t="s">
        <v>12</v>
      </c>
      <c r="E48" s="336"/>
      <c r="F48" s="51"/>
      <c r="G48" s="31" t="s">
        <v>53</v>
      </c>
      <c r="H48" s="104"/>
      <c r="I48" s="105">
        <v>1</v>
      </c>
      <c r="J48" s="77" t="str">
        <f t="shared" si="6"/>
        <v xml:space="preserve"> </v>
      </c>
      <c r="K48" s="65" t="str">
        <f t="shared" si="7"/>
        <v xml:space="preserve"> </v>
      </c>
      <c r="L48" s="337"/>
      <c r="M48" s="338"/>
      <c r="N48" s="339"/>
    </row>
    <row r="49" spans="1:14" s="22" customFormat="1" ht="17.25" customHeight="1">
      <c r="A49" s="4"/>
      <c r="B49" s="28"/>
      <c r="C49" s="59"/>
      <c r="D49" s="335" t="s">
        <v>22</v>
      </c>
      <c r="E49" s="336"/>
      <c r="F49" s="51"/>
      <c r="G49" s="31" t="s">
        <v>53</v>
      </c>
      <c r="H49" s="104"/>
      <c r="I49" s="105">
        <v>1</v>
      </c>
      <c r="J49" s="77" t="str">
        <f t="shared" si="6"/>
        <v xml:space="preserve"> </v>
      </c>
      <c r="K49" s="65" t="str">
        <f t="shared" si="7"/>
        <v xml:space="preserve"> </v>
      </c>
      <c r="L49" s="337"/>
      <c r="M49" s="338"/>
      <c r="N49" s="339"/>
    </row>
    <row r="50" spans="1:14" s="22" customFormat="1" ht="19.5" customHeight="1">
      <c r="A50" s="4"/>
      <c r="B50" s="28"/>
      <c r="C50" s="59"/>
      <c r="D50" s="335" t="s">
        <v>9</v>
      </c>
      <c r="E50" s="336"/>
      <c r="F50" s="51"/>
      <c r="G50" s="31" t="s">
        <v>13</v>
      </c>
      <c r="H50" s="104"/>
      <c r="I50" s="105">
        <v>12</v>
      </c>
      <c r="J50" s="77" t="str">
        <f t="shared" si="6"/>
        <v xml:space="preserve"> </v>
      </c>
      <c r="K50" s="65" t="str">
        <f t="shared" si="7"/>
        <v xml:space="preserve"> </v>
      </c>
      <c r="L50" s="337"/>
      <c r="M50" s="338"/>
      <c r="N50" s="339"/>
    </row>
    <row r="51" spans="1:14" s="22" customFormat="1" ht="31.5" customHeight="1">
      <c r="A51" s="4"/>
      <c r="B51" s="28"/>
      <c r="C51" s="59"/>
      <c r="D51" s="335" t="s">
        <v>5</v>
      </c>
      <c r="E51" s="336"/>
      <c r="F51" s="51"/>
      <c r="G51" s="31" t="s">
        <v>13</v>
      </c>
      <c r="H51" s="104"/>
      <c r="I51" s="105">
        <v>12</v>
      </c>
      <c r="J51" s="77" t="str">
        <f t="shared" si="6"/>
        <v xml:space="preserve"> </v>
      </c>
      <c r="K51" s="65" t="str">
        <f t="shared" si="7"/>
        <v xml:space="preserve"> </v>
      </c>
      <c r="L51" s="337" t="s">
        <v>185</v>
      </c>
      <c r="M51" s="338"/>
      <c r="N51" s="339"/>
    </row>
    <row r="52" spans="1:14" s="22" customFormat="1" ht="18" customHeight="1">
      <c r="A52" s="4"/>
      <c r="B52" s="28"/>
      <c r="C52" s="60"/>
      <c r="D52" s="335" t="s">
        <v>6</v>
      </c>
      <c r="E52" s="336"/>
      <c r="F52" s="51"/>
      <c r="G52" s="31" t="s">
        <v>13</v>
      </c>
      <c r="H52" s="104"/>
      <c r="I52" s="105">
        <v>12</v>
      </c>
      <c r="J52" s="77" t="str">
        <f t="shared" si="6"/>
        <v xml:space="preserve"> </v>
      </c>
      <c r="K52" s="65" t="str">
        <f t="shared" si="7"/>
        <v xml:space="preserve"> </v>
      </c>
      <c r="L52" s="337"/>
      <c r="M52" s="338"/>
      <c r="N52" s="339"/>
    </row>
    <row r="53" spans="1:14" s="22" customFormat="1" ht="19.5" customHeight="1">
      <c r="A53" s="4"/>
      <c r="B53" s="60"/>
      <c r="C53" s="60"/>
      <c r="D53" s="335" t="s">
        <v>40</v>
      </c>
      <c r="E53" s="336"/>
      <c r="F53" s="51"/>
      <c r="G53" s="31" t="s">
        <v>13</v>
      </c>
      <c r="H53" s="104"/>
      <c r="I53" s="105">
        <v>12</v>
      </c>
      <c r="J53" s="77" t="str">
        <f>IF(H53&gt;0,ROUND(H53*I53,0)," ")</f>
        <v xml:space="preserve"> </v>
      </c>
      <c r="K53" s="65" t="str">
        <f>IF(H53&gt;0,ROUND(H53*I53/12,1)," ")</f>
        <v xml:space="preserve"> </v>
      </c>
      <c r="L53" s="337"/>
      <c r="M53" s="338"/>
      <c r="N53" s="339"/>
    </row>
    <row r="54" spans="1:14" s="22" customFormat="1" ht="19.5" customHeight="1">
      <c r="A54" s="4"/>
      <c r="B54" s="60"/>
      <c r="C54" s="60"/>
      <c r="D54" s="335" t="s">
        <v>48</v>
      </c>
      <c r="E54" s="336"/>
      <c r="F54" s="51"/>
      <c r="G54" s="31" t="s">
        <v>13</v>
      </c>
      <c r="H54" s="104"/>
      <c r="I54" s="105">
        <v>52</v>
      </c>
      <c r="J54" s="77" t="str">
        <f t="shared" si="6"/>
        <v xml:space="preserve"> </v>
      </c>
      <c r="K54" s="65" t="str">
        <f t="shared" si="7"/>
        <v xml:space="preserve"> </v>
      </c>
      <c r="L54" s="337"/>
      <c r="M54" s="338"/>
      <c r="N54" s="339"/>
    </row>
    <row r="55" spans="1:14" s="22" customFormat="1" ht="19.5" customHeight="1">
      <c r="A55" s="4"/>
      <c r="B55" s="60"/>
      <c r="C55" s="60"/>
      <c r="D55" s="335" t="s">
        <v>124</v>
      </c>
      <c r="E55" s="336"/>
      <c r="F55" s="51"/>
      <c r="G55" s="31" t="s">
        <v>13</v>
      </c>
      <c r="H55" s="104"/>
      <c r="I55" s="105">
        <v>365</v>
      </c>
      <c r="J55" s="77" t="str">
        <f t="shared" si="6"/>
        <v xml:space="preserve"> </v>
      </c>
      <c r="K55" s="65" t="str">
        <f t="shared" si="7"/>
        <v xml:space="preserve"> </v>
      </c>
      <c r="L55" s="337"/>
      <c r="M55" s="338"/>
      <c r="N55" s="339"/>
    </row>
    <row r="56" spans="1:14" s="22" customFormat="1" ht="19.5" customHeight="1">
      <c r="A56" s="4"/>
      <c r="B56" s="60"/>
      <c r="C56" s="60"/>
      <c r="D56" s="335" t="s">
        <v>42</v>
      </c>
      <c r="E56" s="336"/>
      <c r="F56" s="51"/>
      <c r="G56" s="31" t="s">
        <v>13</v>
      </c>
      <c r="H56" s="104"/>
      <c r="I56" s="105">
        <v>365</v>
      </c>
      <c r="J56" s="77" t="str">
        <f>IF(H56&gt;0,ROUND(H56*I56,0)," ")</f>
        <v xml:space="preserve"> </v>
      </c>
      <c r="K56" s="65" t="str">
        <f>IF(H56&gt;0,ROUND(H56*I56/12,1)," ")</f>
        <v xml:space="preserve"> </v>
      </c>
      <c r="L56" s="337"/>
      <c r="M56" s="338"/>
      <c r="N56" s="339"/>
    </row>
    <row r="57" spans="1:14" s="22" customFormat="1" ht="19.5" customHeight="1">
      <c r="A57" s="4"/>
      <c r="B57" s="60"/>
      <c r="C57" s="60"/>
      <c r="D57" s="335" t="s">
        <v>8</v>
      </c>
      <c r="E57" s="336"/>
      <c r="F57" s="51"/>
      <c r="G57" s="31" t="s">
        <v>13</v>
      </c>
      <c r="H57" s="104"/>
      <c r="I57" s="105">
        <v>12</v>
      </c>
      <c r="J57" s="77" t="str">
        <f>IF(H57&gt;0,ROUND(H57*I57,0)," ")</f>
        <v xml:space="preserve"> </v>
      </c>
      <c r="K57" s="65" t="str">
        <f>IF(H57&gt;0,ROUND(H57*I57/12,1)," ")</f>
        <v xml:space="preserve"> </v>
      </c>
      <c r="L57" s="337"/>
      <c r="M57" s="338"/>
      <c r="N57" s="339"/>
    </row>
    <row r="58" spans="1:14" s="22" customFormat="1" ht="19.5" hidden="1" customHeight="1">
      <c r="A58" s="4"/>
      <c r="B58" s="60"/>
      <c r="C58" s="60"/>
      <c r="D58" s="335" t="s">
        <v>8</v>
      </c>
      <c r="E58" s="336"/>
      <c r="F58" s="51"/>
      <c r="G58" s="31" t="s">
        <v>52</v>
      </c>
      <c r="H58" s="104"/>
      <c r="I58" s="105">
        <v>12</v>
      </c>
      <c r="J58" s="77" t="str">
        <f t="shared" si="6"/>
        <v xml:space="preserve"> </v>
      </c>
      <c r="K58" s="65" t="str">
        <f t="shared" si="7"/>
        <v xml:space="preserve"> </v>
      </c>
      <c r="L58" s="337"/>
      <c r="M58" s="338"/>
      <c r="N58" s="339"/>
    </row>
    <row r="59" spans="1:14" s="22" customFormat="1" ht="19.5" customHeight="1">
      <c r="A59" s="4"/>
      <c r="B59" s="60"/>
      <c r="C59" s="60"/>
      <c r="D59" s="335" t="s">
        <v>10</v>
      </c>
      <c r="E59" s="336"/>
      <c r="F59" s="51"/>
      <c r="G59" s="31" t="s">
        <v>13</v>
      </c>
      <c r="H59" s="104"/>
      <c r="I59" s="105">
        <v>12</v>
      </c>
      <c r="J59" s="77" t="str">
        <f t="shared" si="6"/>
        <v xml:space="preserve"> </v>
      </c>
      <c r="K59" s="65" t="str">
        <f t="shared" si="7"/>
        <v xml:space="preserve"> </v>
      </c>
      <c r="L59" s="337"/>
      <c r="M59" s="338"/>
      <c r="N59" s="339"/>
    </row>
    <row r="60" spans="1:14" s="22" customFormat="1" ht="18.75" customHeight="1">
      <c r="A60" s="4"/>
      <c r="B60" s="60"/>
      <c r="C60" s="60"/>
      <c r="D60" s="335" t="s">
        <v>7</v>
      </c>
      <c r="E60" s="336"/>
      <c r="F60" s="51"/>
      <c r="G60" s="31" t="s">
        <v>13</v>
      </c>
      <c r="H60" s="104"/>
      <c r="I60" s="105">
        <v>1</v>
      </c>
      <c r="J60" s="77" t="str">
        <f t="shared" si="6"/>
        <v xml:space="preserve"> </v>
      </c>
      <c r="K60" s="65" t="str">
        <f t="shared" si="7"/>
        <v xml:space="preserve"> </v>
      </c>
      <c r="L60" s="337"/>
      <c r="M60" s="338"/>
      <c r="N60" s="339"/>
    </row>
    <row r="61" spans="1:14" s="22" customFormat="1" ht="19.5" customHeight="1">
      <c r="A61" s="4"/>
      <c r="B61" s="60"/>
      <c r="C61" s="60"/>
      <c r="D61" s="335" t="s">
        <v>32</v>
      </c>
      <c r="E61" s="336"/>
      <c r="F61" s="51"/>
      <c r="G61" s="31" t="s">
        <v>13</v>
      </c>
      <c r="H61" s="104"/>
      <c r="I61" s="105">
        <v>1</v>
      </c>
      <c r="J61" s="77" t="str">
        <f t="shared" ref="J61:J66" si="8">IF(H61&gt;0,ROUND(H61*I61,0)," ")</f>
        <v xml:space="preserve"> </v>
      </c>
      <c r="K61" s="65" t="str">
        <f>IF(H61&gt;0,ROUND(H61*I61/12,1)," ")</f>
        <v xml:space="preserve"> </v>
      </c>
      <c r="L61" s="337"/>
      <c r="M61" s="338"/>
      <c r="N61" s="339"/>
    </row>
    <row r="62" spans="1:14" s="22" customFormat="1" ht="19.5" customHeight="1">
      <c r="A62" s="4"/>
      <c r="B62" s="60"/>
      <c r="C62" s="60"/>
      <c r="D62" s="335" t="s">
        <v>191</v>
      </c>
      <c r="E62" s="336"/>
      <c r="F62" s="51"/>
      <c r="G62" s="31" t="s">
        <v>13</v>
      </c>
      <c r="H62" s="104"/>
      <c r="I62" s="105">
        <v>12</v>
      </c>
      <c r="J62" s="77" t="str">
        <f t="shared" si="8"/>
        <v xml:space="preserve"> </v>
      </c>
      <c r="K62" s="65" t="str">
        <f>IF(H62&gt;0,ROUND(H62*I62/12,1)," ")</f>
        <v xml:space="preserve"> </v>
      </c>
      <c r="L62" s="333"/>
      <c r="M62" s="334"/>
      <c r="N62" s="334"/>
    </row>
    <row r="63" spans="1:14" s="22" customFormat="1" ht="35.25" customHeight="1">
      <c r="A63" s="4"/>
      <c r="B63" s="60"/>
      <c r="C63" s="60"/>
      <c r="D63" s="335" t="s">
        <v>194</v>
      </c>
      <c r="E63" s="336"/>
      <c r="F63" s="51"/>
      <c r="G63" s="31" t="s">
        <v>53</v>
      </c>
      <c r="H63" s="104"/>
      <c r="I63" s="105">
        <v>12</v>
      </c>
      <c r="J63" s="77" t="str">
        <f t="shared" si="8"/>
        <v xml:space="preserve"> </v>
      </c>
      <c r="K63" s="65" t="str">
        <f>IF(H63&gt;0,ROUND(H63*I63/12,1)," ")</f>
        <v xml:space="preserve"> </v>
      </c>
      <c r="L63" s="333"/>
      <c r="M63" s="334"/>
      <c r="N63" s="334"/>
    </row>
    <row r="64" spans="1:14" s="22" customFormat="1" ht="21" customHeight="1">
      <c r="A64" s="4"/>
      <c r="B64" s="60"/>
      <c r="C64" s="60"/>
      <c r="D64" s="335" t="s">
        <v>50</v>
      </c>
      <c r="E64" s="336"/>
      <c r="F64" s="51"/>
      <c r="G64" s="31" t="s">
        <v>13</v>
      </c>
      <c r="H64" s="104"/>
      <c r="I64" s="105">
        <v>1</v>
      </c>
      <c r="J64" s="77" t="str">
        <f t="shared" si="8"/>
        <v xml:space="preserve"> </v>
      </c>
      <c r="K64" s="65" t="str">
        <f>IF(H64&gt;0,ROUND(H64*I64/12,1)," ")</f>
        <v xml:space="preserve"> </v>
      </c>
      <c r="L64" s="333"/>
      <c r="M64" s="334"/>
      <c r="N64" s="334"/>
    </row>
    <row r="65" spans="1:14" s="22" customFormat="1" ht="21" customHeight="1">
      <c r="A65" s="4"/>
      <c r="B65" s="60"/>
      <c r="C65" s="60"/>
      <c r="D65" s="335" t="s">
        <v>162</v>
      </c>
      <c r="E65" s="336"/>
      <c r="F65" s="51"/>
      <c r="G65" s="31" t="s">
        <v>13</v>
      </c>
      <c r="H65" s="104"/>
      <c r="I65" s="105">
        <v>1</v>
      </c>
      <c r="J65" s="77" t="str">
        <f t="shared" si="8"/>
        <v xml:space="preserve"> </v>
      </c>
      <c r="K65" s="65" t="str">
        <f>IF(H65&gt;0,ROUND(H65*I65/12,1)," ")</f>
        <v xml:space="preserve"> </v>
      </c>
      <c r="L65" s="333"/>
      <c r="M65" s="334"/>
      <c r="N65" s="334"/>
    </row>
    <row r="66" spans="1:14" s="22" customFormat="1" ht="24" customHeight="1">
      <c r="A66" s="4"/>
      <c r="B66" s="28"/>
      <c r="C66" s="71"/>
      <c r="D66" s="335" t="s">
        <v>27</v>
      </c>
      <c r="E66" s="336"/>
      <c r="F66" s="51"/>
      <c r="G66" s="31" t="s">
        <v>117</v>
      </c>
      <c r="H66" s="112">
        <f>Partnerin!J42</f>
        <v>0</v>
      </c>
      <c r="I66" s="105">
        <v>12</v>
      </c>
      <c r="J66" s="77" t="str">
        <f t="shared" si="8"/>
        <v xml:space="preserve"> </v>
      </c>
      <c r="K66" s="65" t="str">
        <f t="shared" si="7"/>
        <v xml:space="preserve"> </v>
      </c>
      <c r="L66" s="333" t="s">
        <v>30</v>
      </c>
      <c r="M66" s="334"/>
      <c r="N66" s="334"/>
    </row>
    <row r="67" spans="1:14" s="22" customFormat="1" ht="21.75" customHeight="1">
      <c r="A67" s="4"/>
      <c r="B67" s="28"/>
      <c r="C67" s="71"/>
      <c r="D67" s="335" t="s">
        <v>34</v>
      </c>
      <c r="E67" s="336"/>
      <c r="F67" s="51"/>
      <c r="G67" s="31" t="s">
        <v>117</v>
      </c>
      <c r="H67" s="112">
        <f>Partner!K42</f>
        <v>0</v>
      </c>
      <c r="I67" s="105">
        <v>12</v>
      </c>
      <c r="J67" s="77" t="str">
        <f t="shared" si="6"/>
        <v xml:space="preserve"> </v>
      </c>
      <c r="K67" s="65" t="str">
        <f t="shared" si="7"/>
        <v xml:space="preserve"> </v>
      </c>
      <c r="L67" s="333" t="s">
        <v>31</v>
      </c>
      <c r="M67" s="334"/>
      <c r="N67" s="334"/>
    </row>
    <row r="68" spans="1:14" s="22" customFormat="1" ht="21.75" customHeight="1">
      <c r="A68" s="4"/>
      <c r="B68" s="28"/>
      <c r="C68" s="71"/>
      <c r="D68" s="335" t="s">
        <v>56</v>
      </c>
      <c r="E68" s="336"/>
      <c r="F68" s="51"/>
      <c r="G68" s="31" t="s">
        <v>117</v>
      </c>
      <c r="H68" s="112">
        <f>Kinder!K34</f>
        <v>0</v>
      </c>
      <c r="I68" s="105">
        <v>12</v>
      </c>
      <c r="J68" s="77" t="str">
        <f t="shared" si="6"/>
        <v xml:space="preserve"> </v>
      </c>
      <c r="K68" s="65" t="str">
        <f t="shared" si="7"/>
        <v xml:space="preserve"> </v>
      </c>
      <c r="L68" s="333" t="s">
        <v>187</v>
      </c>
      <c r="M68" s="334"/>
      <c r="N68" s="334"/>
    </row>
    <row r="69" spans="1:14" s="22" customFormat="1" ht="21" customHeight="1">
      <c r="A69" s="4"/>
      <c r="B69" s="28"/>
      <c r="C69" s="71"/>
      <c r="D69" s="335" t="s">
        <v>49</v>
      </c>
      <c r="E69" s="336"/>
      <c r="F69" s="51"/>
      <c r="G69" s="31" t="s">
        <v>13</v>
      </c>
      <c r="H69" s="104"/>
      <c r="I69" s="105">
        <v>1</v>
      </c>
      <c r="J69" s="77" t="str">
        <f>IF(H69&gt;0,ROUND(H69*I69,0)," ")</f>
        <v xml:space="preserve"> </v>
      </c>
      <c r="K69" s="65" t="str">
        <f>IF(H69&gt;0,ROUND(H69*I69/12,1)," ")</f>
        <v xml:space="preserve"> </v>
      </c>
      <c r="L69" s="333"/>
      <c r="M69" s="334"/>
      <c r="N69" s="334"/>
    </row>
    <row r="70" spans="1:14" s="22" customFormat="1" ht="21" customHeight="1">
      <c r="A70" s="4"/>
      <c r="B70" s="28"/>
      <c r="C70" s="71"/>
      <c r="D70" s="335" t="s">
        <v>51</v>
      </c>
      <c r="E70" s="336"/>
      <c r="F70" s="51"/>
      <c r="G70" s="31" t="s">
        <v>53</v>
      </c>
      <c r="H70" s="104"/>
      <c r="I70" s="105">
        <v>1</v>
      </c>
      <c r="J70" s="77" t="str">
        <f>IF(H70&gt;0,ROUND(H70*I70,0)," ")</f>
        <v xml:space="preserve"> </v>
      </c>
      <c r="K70" s="65" t="str">
        <f>IF(H70&gt;0,ROUND(H70*I70/12,1)," ")</f>
        <v xml:space="preserve"> </v>
      </c>
      <c r="L70" s="333"/>
      <c r="M70" s="334"/>
      <c r="N70" s="334"/>
    </row>
    <row r="71" spans="1:14" s="22" customFormat="1" ht="19.5" customHeight="1">
      <c r="A71" s="4"/>
      <c r="B71" s="28"/>
      <c r="C71" s="71"/>
      <c r="D71" s="335" t="s">
        <v>21</v>
      </c>
      <c r="E71" s="336"/>
      <c r="F71" s="51"/>
      <c r="G71" s="31" t="s">
        <v>52</v>
      </c>
      <c r="H71" s="104"/>
      <c r="I71" s="105">
        <v>12</v>
      </c>
      <c r="J71" s="77" t="str">
        <f>IF(H71&gt;0,ROUND(H71*I71,0)," ")</f>
        <v xml:space="preserve"> </v>
      </c>
      <c r="K71" s="65" t="str">
        <f>IF(H71&gt;0,ROUND(H71*I71/12,1)," ")</f>
        <v xml:space="preserve"> </v>
      </c>
      <c r="L71" s="333"/>
      <c r="M71" s="334"/>
      <c r="N71" s="334"/>
    </row>
    <row r="72" spans="1:14" s="22" customFormat="1" ht="19.5" customHeight="1">
      <c r="A72" s="4"/>
      <c r="B72" s="28"/>
      <c r="C72" s="71"/>
      <c r="D72" s="335" t="s">
        <v>183</v>
      </c>
      <c r="E72" s="336"/>
      <c r="F72" s="51"/>
      <c r="G72" s="31" t="s">
        <v>52</v>
      </c>
      <c r="H72" s="104"/>
      <c r="I72" s="105">
        <v>12</v>
      </c>
      <c r="J72" s="77" t="str">
        <f>IF(H72&gt;0,ROUND(H72*I72,0)," ")</f>
        <v xml:space="preserve"> </v>
      </c>
      <c r="K72" s="65" t="str">
        <f>IF(H72&gt;0,ROUND(H72*I72/12,1)," ")</f>
        <v xml:space="preserve"> </v>
      </c>
      <c r="L72" s="333"/>
      <c r="M72" s="334"/>
      <c r="N72" s="334"/>
    </row>
    <row r="73" spans="1:14" s="22" customFormat="1" ht="19.5" customHeight="1">
      <c r="A73" s="4"/>
      <c r="B73" s="28"/>
      <c r="C73" s="71"/>
      <c r="D73" s="335" t="s">
        <v>188</v>
      </c>
      <c r="E73" s="336"/>
      <c r="F73" s="51"/>
      <c r="G73" s="31" t="s">
        <v>52</v>
      </c>
      <c r="H73" s="104"/>
      <c r="I73" s="105">
        <v>12</v>
      </c>
      <c r="J73" s="77" t="str">
        <f t="shared" si="6"/>
        <v xml:space="preserve"> </v>
      </c>
      <c r="K73" s="65" t="str">
        <f t="shared" si="7"/>
        <v xml:space="preserve"> </v>
      </c>
      <c r="L73" s="333"/>
      <c r="M73" s="334"/>
      <c r="N73" s="334"/>
    </row>
    <row r="74" spans="1:14" s="22" customFormat="1" ht="19.5" customHeight="1">
      <c r="A74" s="4"/>
      <c r="B74" s="28"/>
      <c r="C74" s="71"/>
      <c r="D74" s="335"/>
      <c r="E74" s="336"/>
      <c r="F74" s="51"/>
      <c r="G74" s="31" t="s">
        <v>52</v>
      </c>
      <c r="H74" s="104"/>
      <c r="I74" s="105">
        <v>12</v>
      </c>
      <c r="J74" s="77" t="str">
        <f t="shared" si="6"/>
        <v xml:space="preserve"> </v>
      </c>
      <c r="K74" s="65" t="str">
        <f t="shared" si="7"/>
        <v xml:space="preserve"> </v>
      </c>
      <c r="L74" s="333"/>
      <c r="M74" s="334"/>
      <c r="N74" s="334"/>
    </row>
    <row r="75" spans="1:14" s="22" customFormat="1" ht="19.5" customHeight="1">
      <c r="A75" s="4"/>
      <c r="B75" s="28"/>
      <c r="C75" s="71"/>
      <c r="D75" s="398"/>
      <c r="E75" s="399"/>
      <c r="F75" s="51"/>
      <c r="G75" s="31" t="s">
        <v>52</v>
      </c>
      <c r="H75" s="106"/>
      <c r="I75" s="107">
        <v>12</v>
      </c>
      <c r="J75" s="78" t="str">
        <f t="shared" si="6"/>
        <v xml:space="preserve"> </v>
      </c>
      <c r="K75" s="66" t="str">
        <f t="shared" si="7"/>
        <v xml:space="preserve"> </v>
      </c>
      <c r="L75" s="404"/>
      <c r="M75" s="405"/>
      <c r="N75" s="405"/>
    </row>
    <row r="76" spans="1:14" s="22" customFormat="1" ht="19.5" customHeight="1" thickBot="1">
      <c r="A76" s="8"/>
      <c r="B76" s="30"/>
      <c r="C76" s="34"/>
      <c r="D76" s="352" t="s">
        <v>71</v>
      </c>
      <c r="E76" s="353"/>
      <c r="F76" s="353"/>
      <c r="G76" s="354"/>
      <c r="H76" s="113"/>
      <c r="I76" s="114"/>
      <c r="J76" s="79">
        <f>ROUNDUP(SUM(J14:J75),0)</f>
        <v>0</v>
      </c>
      <c r="K76" s="38">
        <f>SUM(K14:K75)</f>
        <v>0</v>
      </c>
      <c r="L76" s="355"/>
      <c r="M76" s="356"/>
      <c r="N76" s="356"/>
    </row>
    <row r="77" spans="1:14" ht="10.5" customHeight="1" thickTop="1">
      <c r="A77" s="8"/>
      <c r="B77" s="30"/>
      <c r="C77" s="35"/>
      <c r="D77" s="35"/>
      <c r="E77" s="35"/>
      <c r="F77" s="36"/>
      <c r="G77" s="36"/>
      <c r="H77" s="110"/>
      <c r="I77" s="111"/>
      <c r="J77" s="81"/>
      <c r="K77" s="91"/>
      <c r="L77" s="357"/>
      <c r="M77" s="358"/>
      <c r="N77" s="358"/>
    </row>
    <row r="78" spans="1:14" s="11" customFormat="1" ht="23.25" customHeight="1">
      <c r="A78" s="6"/>
      <c r="B78" s="28"/>
      <c r="C78" s="96" t="s">
        <v>69</v>
      </c>
      <c r="D78" s="97"/>
      <c r="E78" s="32"/>
      <c r="F78" s="46"/>
      <c r="G78" s="46"/>
      <c r="H78" s="115"/>
      <c r="I78" s="116"/>
      <c r="J78" s="82"/>
      <c r="K78" s="92"/>
      <c r="L78" s="333"/>
      <c r="M78" s="334"/>
      <c r="N78" s="334"/>
    </row>
    <row r="79" spans="1:14" s="22" customFormat="1" ht="19.5" customHeight="1">
      <c r="A79" s="8"/>
      <c r="B79" s="30"/>
      <c r="C79" s="68"/>
      <c r="D79" s="335" t="s">
        <v>24</v>
      </c>
      <c r="E79" s="336"/>
      <c r="F79" s="51"/>
      <c r="G79" s="31"/>
      <c r="H79" s="104"/>
      <c r="I79" s="105">
        <v>12</v>
      </c>
      <c r="J79" s="77" t="str">
        <f>IF(H79&gt;0,ROUND(H79*I79,0)," ")</f>
        <v xml:space="preserve"> </v>
      </c>
      <c r="K79" s="65" t="str">
        <f>IF(H79&gt;0,ROUND(H79*I79/12,1)," ")</f>
        <v xml:space="preserve"> </v>
      </c>
      <c r="L79" s="333"/>
      <c r="M79" s="334"/>
      <c r="N79" s="334"/>
    </row>
    <row r="80" spans="1:14" s="22" customFormat="1" ht="23.25" customHeight="1">
      <c r="A80" s="8"/>
      <c r="B80" s="30"/>
      <c r="C80" s="68"/>
      <c r="D80" s="335" t="s">
        <v>58</v>
      </c>
      <c r="E80" s="336"/>
      <c r="F80" s="52"/>
      <c r="G80" s="49"/>
      <c r="H80" s="106"/>
      <c r="I80" s="107">
        <v>1</v>
      </c>
      <c r="J80" s="78" t="str">
        <f>IF(H80&gt;0,ROUND(H80*I80,0)," ")</f>
        <v xml:space="preserve"> </v>
      </c>
      <c r="K80" s="66" t="str">
        <f>IF(H80&gt;0,ROUND(H80*I80/12,1)," ")</f>
        <v xml:space="preserve"> </v>
      </c>
      <c r="L80" s="404" t="s">
        <v>67</v>
      </c>
      <c r="M80" s="405"/>
      <c r="N80" s="405"/>
    </row>
    <row r="81" spans="1:16" s="22" customFormat="1" ht="19.5" customHeight="1">
      <c r="A81" s="8"/>
      <c r="B81" s="30"/>
      <c r="C81" s="68"/>
      <c r="D81" s="398" t="s">
        <v>73</v>
      </c>
      <c r="E81" s="399"/>
      <c r="F81" s="52"/>
      <c r="G81" s="49"/>
      <c r="H81" s="106"/>
      <c r="I81" s="107">
        <v>1</v>
      </c>
      <c r="J81" s="78" t="str">
        <f>IF(H81&gt;0,ROUND(H81*I81,0)," ")</f>
        <v xml:space="preserve"> </v>
      </c>
      <c r="K81" s="66" t="str">
        <f>IF(H81&gt;0,ROUND(H81*I81/12,1)," ")</f>
        <v xml:space="preserve"> </v>
      </c>
      <c r="L81" s="404"/>
      <c r="M81" s="405"/>
      <c r="N81" s="405"/>
    </row>
    <row r="82" spans="1:16" s="22" customFormat="1" ht="19.5" customHeight="1" thickBot="1">
      <c r="A82" s="8"/>
      <c r="B82" s="30"/>
      <c r="C82" s="34"/>
      <c r="D82" s="352" t="s">
        <v>72</v>
      </c>
      <c r="E82" s="353"/>
      <c r="F82" s="353"/>
      <c r="G82" s="354"/>
      <c r="H82" s="113"/>
      <c r="I82" s="117"/>
      <c r="J82" s="79">
        <f>ROUNDUP(SUM(J$78:J81),0)</f>
        <v>0</v>
      </c>
      <c r="K82" s="38">
        <f>SUM(K$78:K81)</f>
        <v>0</v>
      </c>
      <c r="L82" s="355"/>
      <c r="M82" s="356"/>
      <c r="N82" s="356"/>
    </row>
    <row r="83" spans="1:16" ht="10.5" customHeight="1" thickTop="1">
      <c r="A83" s="8"/>
      <c r="B83" s="30"/>
      <c r="C83" s="35"/>
      <c r="D83" s="35"/>
      <c r="E83" s="35"/>
      <c r="F83" s="36"/>
      <c r="G83" s="36"/>
      <c r="H83" s="110"/>
      <c r="I83" s="111"/>
      <c r="J83" s="81"/>
      <c r="K83" s="93"/>
      <c r="L83" s="357"/>
      <c r="M83" s="358"/>
      <c r="N83" s="358"/>
    </row>
    <row r="84" spans="1:16" s="11" customFormat="1" ht="19.5" customHeight="1">
      <c r="A84" s="6"/>
      <c r="B84" s="28"/>
      <c r="C84" s="61"/>
      <c r="D84" s="400" t="s">
        <v>110</v>
      </c>
      <c r="E84" s="401"/>
      <c r="F84" s="401"/>
      <c r="G84" s="401"/>
      <c r="H84" s="401"/>
      <c r="I84" s="401"/>
      <c r="J84" s="140">
        <f>J12</f>
        <v>0</v>
      </c>
      <c r="K84" s="121">
        <f>K12</f>
        <v>0</v>
      </c>
      <c r="L84" s="419"/>
      <c r="M84" s="420"/>
      <c r="N84" s="420"/>
    </row>
    <row r="85" spans="1:16" s="11" customFormat="1" ht="17.25" customHeight="1">
      <c r="A85" s="6"/>
      <c r="B85" s="28"/>
      <c r="C85" s="68"/>
      <c r="D85" s="400" t="s">
        <v>111</v>
      </c>
      <c r="E85" s="401"/>
      <c r="F85" s="401"/>
      <c r="G85" s="401"/>
      <c r="H85" s="401"/>
      <c r="I85" s="401"/>
      <c r="J85" s="140">
        <f>J76+J82</f>
        <v>0</v>
      </c>
      <c r="K85" s="121">
        <f>K76+K82</f>
        <v>0</v>
      </c>
      <c r="L85" s="419"/>
      <c r="M85" s="420"/>
      <c r="N85" s="420"/>
    </row>
    <row r="86" spans="1:16" s="11" customFormat="1" ht="17.25" customHeight="1" thickBot="1">
      <c r="A86" s="6"/>
      <c r="B86" s="28"/>
      <c r="C86" s="122"/>
      <c r="D86" s="402" t="s">
        <v>104</v>
      </c>
      <c r="E86" s="403"/>
      <c r="F86" s="403"/>
      <c r="G86" s="403"/>
      <c r="H86" s="403"/>
      <c r="I86" s="403"/>
      <c r="J86" s="123">
        <f>J84-J85</f>
        <v>0</v>
      </c>
      <c r="K86" s="124">
        <f>K84-K85</f>
        <v>0</v>
      </c>
      <c r="L86" s="421"/>
      <c r="M86" s="422"/>
      <c r="N86" s="422"/>
    </row>
    <row r="87" spans="1:16" ht="54.75" customHeight="1" thickTop="1">
      <c r="F87" s="1"/>
      <c r="G87" s="1"/>
      <c r="H87" s="1"/>
      <c r="I87" s="1"/>
      <c r="J87" s="1"/>
      <c r="L87" s="1"/>
      <c r="M87" s="1"/>
      <c r="N87" s="1"/>
    </row>
    <row r="88" spans="1:16" s="95" customFormat="1" ht="19.5" customHeight="1">
      <c r="A88" s="98"/>
      <c r="B88" s="125"/>
      <c r="C88" s="394" t="s">
        <v>113</v>
      </c>
      <c r="D88" s="395"/>
      <c r="E88" s="395"/>
      <c r="F88" s="396"/>
      <c r="G88" s="396"/>
      <c r="H88" s="397"/>
      <c r="I88" s="417" t="s">
        <v>114</v>
      </c>
      <c r="J88" s="418"/>
      <c r="K88" s="126">
        <f>K12</f>
        <v>0</v>
      </c>
      <c r="L88" s="412"/>
      <c r="M88" s="413"/>
      <c r="N88" s="414"/>
    </row>
    <row r="89" spans="1:16" s="11" customFormat="1" ht="19.5" customHeight="1">
      <c r="A89" s="6"/>
      <c r="B89" s="73"/>
      <c r="C89" s="127" t="s">
        <v>52</v>
      </c>
      <c r="D89" s="391" t="s">
        <v>115</v>
      </c>
      <c r="E89" s="392"/>
      <c r="F89" s="392"/>
      <c r="G89" s="392"/>
      <c r="H89" s="392"/>
      <c r="I89" s="392"/>
      <c r="J89" s="393"/>
      <c r="K89" s="99">
        <f>(SUMIF(G$14:G75,"a",K$14:K75))+(SUMIF(G$78:G81,"a",K$78:K81))</f>
        <v>0</v>
      </c>
      <c r="L89" s="333"/>
      <c r="M89" s="334"/>
      <c r="N89" s="128"/>
      <c r="O89" s="437" t="s">
        <v>112</v>
      </c>
      <c r="P89" s="438"/>
    </row>
    <row r="90" spans="1:16" s="11" customFormat="1" ht="17.25" customHeight="1">
      <c r="A90" s="6"/>
      <c r="B90" s="73"/>
      <c r="C90" s="127" t="s">
        <v>13</v>
      </c>
      <c r="D90" s="406"/>
      <c r="E90" s="407"/>
      <c r="F90" s="407"/>
      <c r="G90" s="407"/>
      <c r="H90" s="407"/>
      <c r="I90" s="407"/>
      <c r="J90" s="408"/>
      <c r="K90" s="99">
        <f>(SUMIF(G$14:G75,"b",K$14:K75))+(SUMIF(G$78:G81,"b",K$78:K81))</f>
        <v>0</v>
      </c>
      <c r="L90" s="333"/>
      <c r="M90" s="334"/>
      <c r="N90" s="136"/>
      <c r="O90" s="439"/>
      <c r="P90" s="440"/>
    </row>
    <row r="91" spans="1:16" s="11" customFormat="1" ht="15">
      <c r="A91" s="6"/>
      <c r="B91" s="73"/>
      <c r="C91" s="127" t="s">
        <v>53</v>
      </c>
      <c r="D91" s="406"/>
      <c r="E91" s="407"/>
      <c r="F91" s="407"/>
      <c r="G91" s="407"/>
      <c r="H91" s="407"/>
      <c r="I91" s="407"/>
      <c r="J91" s="408"/>
      <c r="K91" s="99">
        <f>(SUMIF(G$14:G75,"c",K$14:K75))+(SUMIF(G$78:G81,"c",K$78:K81))</f>
        <v>0</v>
      </c>
      <c r="L91" s="333"/>
      <c r="M91" s="334"/>
      <c r="N91" s="136"/>
      <c r="O91" s="439"/>
      <c r="P91" s="440"/>
    </row>
    <row r="92" spans="1:16" s="11" customFormat="1" ht="17.25" customHeight="1">
      <c r="A92" s="6"/>
      <c r="B92" s="73"/>
      <c r="C92" s="129"/>
      <c r="D92" s="409"/>
      <c r="E92" s="410"/>
      <c r="F92" s="410"/>
      <c r="G92" s="410"/>
      <c r="H92" s="410"/>
      <c r="I92" s="410"/>
      <c r="J92" s="411"/>
      <c r="K92" s="132">
        <f>(SUMIF(G$14:G75,"",K$14:K75))+(SUMIF(G$78:G81,"",K$78:K81))</f>
        <v>0</v>
      </c>
      <c r="L92" s="404"/>
      <c r="M92" s="405"/>
      <c r="N92" s="137"/>
      <c r="O92" s="439"/>
      <c r="P92" s="440"/>
    </row>
    <row r="93" spans="1:16" s="95" customFormat="1" ht="19.5" customHeight="1">
      <c r="A93" s="98"/>
      <c r="B93" s="125"/>
      <c r="C93" s="423" t="s">
        <v>103</v>
      </c>
      <c r="D93" s="424"/>
      <c r="E93" s="424"/>
      <c r="F93" s="425"/>
      <c r="G93" s="425"/>
      <c r="H93" s="426"/>
      <c r="I93" s="427"/>
      <c r="J93" s="428"/>
      <c r="K93" s="133"/>
      <c r="L93" s="415"/>
      <c r="M93" s="416"/>
      <c r="N93" s="138"/>
      <c r="O93" s="441"/>
      <c r="P93" s="441"/>
    </row>
    <row r="94" spans="1:16" s="11" customFormat="1" ht="19.5" customHeight="1">
      <c r="A94" s="6"/>
      <c r="B94" s="73"/>
      <c r="C94" s="127" t="s">
        <v>52</v>
      </c>
      <c r="D94" s="406"/>
      <c r="E94" s="407"/>
      <c r="F94" s="407"/>
      <c r="G94" s="407"/>
      <c r="H94" s="407"/>
      <c r="I94" s="407"/>
      <c r="J94" s="408"/>
      <c r="K94" s="99">
        <f>Partnerin!J38+Partner!K38+Kinder!K36+Wohnen!K29+Motorfahrzeug1!K28+Motorfahrzeug2!K28</f>
        <v>0</v>
      </c>
      <c r="L94" s="333"/>
      <c r="M94" s="334"/>
      <c r="N94" s="138"/>
      <c r="O94" s="441"/>
      <c r="P94" s="441"/>
    </row>
    <row r="95" spans="1:16" s="11" customFormat="1" ht="17.25" customHeight="1">
      <c r="A95" s="6"/>
      <c r="B95" s="73"/>
      <c r="C95" s="127" t="s">
        <v>13</v>
      </c>
      <c r="D95" s="406"/>
      <c r="E95" s="407"/>
      <c r="F95" s="407"/>
      <c r="G95" s="407"/>
      <c r="H95" s="407"/>
      <c r="I95" s="407"/>
      <c r="J95" s="408"/>
      <c r="K95" s="99">
        <f>Partnerin!J39+Partner!K39+Kinder!K37+Wohnen!K30+Wohnen!K30+Motorfahrzeug1!K29+Motorfahrzeug2!K29</f>
        <v>0</v>
      </c>
      <c r="L95" s="333"/>
      <c r="M95" s="334"/>
      <c r="N95" s="138"/>
      <c r="O95" s="441"/>
      <c r="P95" s="441"/>
    </row>
    <row r="96" spans="1:16" s="11" customFormat="1" ht="15">
      <c r="A96" s="6"/>
      <c r="B96" s="73"/>
      <c r="C96" s="127" t="s">
        <v>53</v>
      </c>
      <c r="D96" s="406"/>
      <c r="E96" s="407"/>
      <c r="F96" s="407"/>
      <c r="G96" s="407"/>
      <c r="H96" s="407"/>
      <c r="I96" s="407"/>
      <c r="J96" s="408"/>
      <c r="K96" s="99">
        <f>Partnerin!J40+Partner!K40+Kinder!K38+Wohnen!K31+Motorfahrzeug1!K30+Motorfahrzeug2!K30</f>
        <v>0</v>
      </c>
      <c r="L96" s="333"/>
      <c r="M96" s="334"/>
      <c r="N96" s="138"/>
      <c r="O96" s="441"/>
      <c r="P96" s="441"/>
    </row>
    <row r="97" spans="1:14" s="11" customFormat="1" ht="21" customHeight="1">
      <c r="A97" s="6"/>
      <c r="B97" s="73"/>
      <c r="C97" s="129"/>
      <c r="D97" s="409"/>
      <c r="E97" s="410"/>
      <c r="F97" s="410"/>
      <c r="G97" s="410"/>
      <c r="H97" s="410"/>
      <c r="I97" s="410"/>
      <c r="J97" s="411"/>
      <c r="K97" s="132">
        <f>Partnerin!J41+Partner!K41+Kinder!K39+Wohnen!K32+Motorfahrzeug1!K31+Motorfahrzeug2!K31</f>
        <v>0</v>
      </c>
      <c r="L97" s="404"/>
      <c r="M97" s="405"/>
      <c r="N97" s="138"/>
    </row>
    <row r="98" spans="1:14" s="95" customFormat="1" ht="19.5" customHeight="1">
      <c r="A98" s="98"/>
      <c r="B98" s="125"/>
      <c r="C98" s="423" t="s">
        <v>109</v>
      </c>
      <c r="D98" s="424"/>
      <c r="E98" s="424"/>
      <c r="F98" s="425"/>
      <c r="G98" s="425"/>
      <c r="H98" s="426"/>
      <c r="I98" s="427"/>
      <c r="J98" s="428"/>
      <c r="K98" s="134"/>
      <c r="L98" s="415"/>
      <c r="M98" s="416"/>
      <c r="N98" s="138"/>
    </row>
    <row r="99" spans="1:14" s="11" customFormat="1" ht="19.5" customHeight="1">
      <c r="A99" s="6"/>
      <c r="B99" s="73"/>
      <c r="C99" s="127" t="s">
        <v>52</v>
      </c>
      <c r="D99" s="432" t="s">
        <v>105</v>
      </c>
      <c r="E99" s="433"/>
      <c r="F99" s="433"/>
      <c r="G99" s="433"/>
      <c r="H99" s="433"/>
      <c r="I99" s="433"/>
      <c r="J99" s="434"/>
      <c r="K99" s="67">
        <f>K89+K94</f>
        <v>0</v>
      </c>
      <c r="L99" s="333"/>
      <c r="M99" s="334"/>
      <c r="N99" s="138"/>
    </row>
    <row r="100" spans="1:14" s="11" customFormat="1" ht="17.25" customHeight="1">
      <c r="A100" s="6"/>
      <c r="B100" s="73"/>
      <c r="C100" s="127" t="s">
        <v>13</v>
      </c>
      <c r="D100" s="432" t="s">
        <v>106</v>
      </c>
      <c r="E100" s="433"/>
      <c r="F100" s="433"/>
      <c r="G100" s="433"/>
      <c r="H100" s="433"/>
      <c r="I100" s="433"/>
      <c r="J100" s="434"/>
      <c r="K100" s="67">
        <f>K90+K95</f>
        <v>0</v>
      </c>
      <c r="L100" s="333"/>
      <c r="M100" s="334"/>
      <c r="N100" s="138"/>
    </row>
    <row r="101" spans="1:14" s="11" customFormat="1" ht="13">
      <c r="A101" s="6"/>
      <c r="B101" s="73"/>
      <c r="C101" s="127" t="s">
        <v>53</v>
      </c>
      <c r="D101" s="432" t="s">
        <v>107</v>
      </c>
      <c r="E101" s="433"/>
      <c r="F101" s="433"/>
      <c r="G101" s="433"/>
      <c r="H101" s="433"/>
      <c r="I101" s="433"/>
      <c r="J101" s="434"/>
      <c r="K101" s="67">
        <f>K91+K96</f>
        <v>0</v>
      </c>
      <c r="L101" s="333"/>
      <c r="M101" s="334"/>
      <c r="N101" s="138"/>
    </row>
    <row r="102" spans="1:14" s="11" customFormat="1" ht="21" customHeight="1">
      <c r="A102" s="6"/>
      <c r="B102" s="73"/>
      <c r="C102" s="130"/>
      <c r="D102" s="429" t="s">
        <v>108</v>
      </c>
      <c r="E102" s="430"/>
      <c r="F102" s="430"/>
      <c r="G102" s="430"/>
      <c r="H102" s="430"/>
      <c r="I102" s="430"/>
      <c r="J102" s="431"/>
      <c r="K102" s="131">
        <f>K92+K97</f>
        <v>0</v>
      </c>
      <c r="L102" s="435"/>
      <c r="M102" s="436"/>
      <c r="N102" s="139"/>
    </row>
    <row r="103" spans="1:14">
      <c r="H103" s="1"/>
      <c r="I103" s="1"/>
    </row>
    <row r="104" spans="1:14">
      <c r="H104" s="1"/>
      <c r="I104" s="1"/>
    </row>
    <row r="105" spans="1:14">
      <c r="G105" s="1"/>
      <c r="H105" s="1"/>
      <c r="I105" s="1"/>
      <c r="J105" s="1"/>
    </row>
    <row r="106" spans="1:14">
      <c r="H106" s="1"/>
      <c r="I106" s="1"/>
    </row>
    <row r="107" spans="1:14">
      <c r="H107" s="1"/>
      <c r="I107" s="1"/>
    </row>
    <row r="108" spans="1:14">
      <c r="H108" s="1"/>
      <c r="I108" s="1"/>
    </row>
    <row r="109" spans="1:14">
      <c r="H109" s="1"/>
      <c r="I109" s="1"/>
    </row>
    <row r="110" spans="1:14">
      <c r="H110" s="1"/>
      <c r="I110" s="1"/>
    </row>
    <row r="111" spans="1:14">
      <c r="H111" s="1"/>
      <c r="I111" s="1"/>
    </row>
    <row r="112" spans="1:14">
      <c r="H112" s="1"/>
      <c r="I112" s="1"/>
    </row>
    <row r="113" spans="8:9">
      <c r="H113" s="1"/>
      <c r="I113" s="1"/>
    </row>
    <row r="114" spans="8:9">
      <c r="H114" s="1"/>
      <c r="I114" s="1"/>
    </row>
    <row r="115" spans="8:9">
      <c r="H115" s="1"/>
      <c r="I115" s="1"/>
    </row>
    <row r="116" spans="8:9">
      <c r="H116" s="1"/>
      <c r="I116" s="1"/>
    </row>
    <row r="117" spans="8:9">
      <c r="H117" s="1"/>
      <c r="I117" s="1"/>
    </row>
    <row r="118" spans="8:9">
      <c r="H118" s="1"/>
      <c r="I118" s="1"/>
    </row>
    <row r="119" spans="8:9">
      <c r="H119" s="1"/>
      <c r="I119" s="1"/>
    </row>
    <row r="120" spans="8:9">
      <c r="H120" s="1"/>
      <c r="I120" s="1"/>
    </row>
    <row r="121" spans="8:9">
      <c r="H121" s="1"/>
      <c r="I121" s="1"/>
    </row>
    <row r="122" spans="8:9">
      <c r="H122" s="1"/>
      <c r="I122" s="1"/>
    </row>
    <row r="123" spans="8:9">
      <c r="H123" s="1"/>
      <c r="I123" s="1"/>
    </row>
    <row r="124" spans="8:9">
      <c r="H124" s="1"/>
      <c r="I124" s="1"/>
    </row>
    <row r="125" spans="8:9">
      <c r="H125" s="1"/>
      <c r="I125" s="1"/>
    </row>
    <row r="126" spans="8:9">
      <c r="H126" s="1"/>
      <c r="I126" s="1"/>
    </row>
    <row r="127" spans="8:9">
      <c r="H127" s="1"/>
      <c r="I127" s="1"/>
    </row>
    <row r="128" spans="8:9">
      <c r="H128" s="1"/>
      <c r="I128" s="1"/>
    </row>
    <row r="129" spans="8:9">
      <c r="H129" s="1"/>
      <c r="I129" s="1"/>
    </row>
    <row r="130" spans="8:9">
      <c r="H130" s="1"/>
      <c r="I130" s="1"/>
    </row>
    <row r="131" spans="8:9">
      <c r="H131" s="1"/>
      <c r="I131" s="1"/>
    </row>
    <row r="132" spans="8:9">
      <c r="H132" s="1"/>
      <c r="I132" s="1"/>
    </row>
    <row r="133" spans="8:9">
      <c r="H133" s="1"/>
      <c r="I133" s="1"/>
    </row>
    <row r="134" spans="8:9">
      <c r="H134" s="1"/>
      <c r="I134" s="1"/>
    </row>
    <row r="135" spans="8:9">
      <c r="H135" s="1"/>
      <c r="I135" s="1"/>
    </row>
    <row r="136" spans="8:9">
      <c r="H136" s="1"/>
      <c r="I136" s="1"/>
    </row>
    <row r="137" spans="8:9">
      <c r="H137" s="1"/>
      <c r="I137" s="1"/>
    </row>
    <row r="138" spans="8:9">
      <c r="H138" s="1"/>
      <c r="I138" s="1"/>
    </row>
    <row r="139" spans="8:9">
      <c r="H139" s="1"/>
      <c r="I139" s="1"/>
    </row>
    <row r="140" spans="8:9">
      <c r="H140" s="1"/>
      <c r="I140" s="1"/>
    </row>
    <row r="141" spans="8:9">
      <c r="H141" s="1"/>
      <c r="I141" s="1"/>
    </row>
    <row r="142" spans="8:9">
      <c r="H142" s="1"/>
      <c r="I142" s="1"/>
    </row>
    <row r="143" spans="8:9">
      <c r="H143" s="1"/>
      <c r="I143" s="1"/>
    </row>
    <row r="144" spans="8:9">
      <c r="H144" s="1"/>
      <c r="I144" s="1"/>
    </row>
    <row r="145" spans="8:9">
      <c r="H145" s="1"/>
      <c r="I145" s="1"/>
    </row>
    <row r="146" spans="8:9">
      <c r="H146" s="1"/>
      <c r="I146" s="1"/>
    </row>
    <row r="147" spans="8:9">
      <c r="H147" s="1"/>
      <c r="I147" s="1"/>
    </row>
    <row r="148" spans="8:9">
      <c r="H148" s="1"/>
      <c r="I148" s="1"/>
    </row>
    <row r="149" spans="8:9">
      <c r="H149" s="1"/>
      <c r="I149" s="1"/>
    </row>
    <row r="150" spans="8:9">
      <c r="H150" s="1"/>
      <c r="I150" s="1"/>
    </row>
    <row r="151" spans="8:9">
      <c r="H151" s="1"/>
      <c r="I151" s="1"/>
    </row>
    <row r="152" spans="8:9">
      <c r="H152" s="1"/>
      <c r="I152" s="1"/>
    </row>
    <row r="153" spans="8:9">
      <c r="H153" s="1"/>
      <c r="I153" s="1"/>
    </row>
    <row r="154" spans="8:9">
      <c r="H154" s="1"/>
      <c r="I154" s="1"/>
    </row>
    <row r="155" spans="8:9">
      <c r="H155" s="1"/>
      <c r="I155" s="1"/>
    </row>
    <row r="156" spans="8:9">
      <c r="H156" s="1"/>
      <c r="I156" s="1"/>
    </row>
    <row r="157" spans="8:9">
      <c r="H157" s="1"/>
      <c r="I157" s="1"/>
    </row>
    <row r="158" spans="8:9">
      <c r="H158" s="1"/>
      <c r="I158" s="1"/>
    </row>
    <row r="159" spans="8:9">
      <c r="H159" s="1"/>
      <c r="I159" s="1"/>
    </row>
    <row r="160" spans="8:9">
      <c r="H160" s="1"/>
      <c r="I160" s="1"/>
    </row>
    <row r="161" spans="8:9">
      <c r="H161" s="1"/>
      <c r="I161" s="1"/>
    </row>
    <row r="162" spans="8:9">
      <c r="H162" s="1"/>
      <c r="I162" s="1"/>
    </row>
    <row r="163" spans="8:9">
      <c r="H163" s="1"/>
      <c r="I163" s="1"/>
    </row>
    <row r="164" spans="8:9">
      <c r="H164" s="1"/>
      <c r="I164" s="1"/>
    </row>
    <row r="165" spans="8:9">
      <c r="H165" s="1"/>
      <c r="I165" s="1"/>
    </row>
    <row r="166" spans="8:9">
      <c r="H166" s="1"/>
      <c r="I166" s="1"/>
    </row>
    <row r="167" spans="8:9">
      <c r="H167" s="1"/>
      <c r="I167" s="1"/>
    </row>
    <row r="168" spans="8:9">
      <c r="H168" s="1"/>
      <c r="I168" s="1"/>
    </row>
    <row r="169" spans="8:9">
      <c r="H169" s="1"/>
      <c r="I169" s="1"/>
    </row>
    <row r="170" spans="8:9">
      <c r="H170" s="1"/>
      <c r="I170" s="1"/>
    </row>
    <row r="171" spans="8:9">
      <c r="H171" s="1"/>
      <c r="I171" s="1"/>
    </row>
    <row r="172" spans="8:9">
      <c r="H172" s="1"/>
      <c r="I172" s="1"/>
    </row>
    <row r="173" spans="8:9">
      <c r="H173" s="1"/>
      <c r="I173" s="1"/>
    </row>
    <row r="174" spans="8:9">
      <c r="H174" s="1"/>
      <c r="I174" s="1"/>
    </row>
    <row r="175" spans="8:9">
      <c r="H175" s="1"/>
      <c r="I175" s="1"/>
    </row>
    <row r="176" spans="8:9">
      <c r="H176" s="1"/>
      <c r="I176" s="1"/>
    </row>
    <row r="177" spans="8:9">
      <c r="H177" s="1"/>
      <c r="I177" s="1"/>
    </row>
    <row r="178" spans="8:9">
      <c r="H178" s="1"/>
      <c r="I178" s="1"/>
    </row>
    <row r="179" spans="8:9">
      <c r="H179" s="1"/>
      <c r="I179" s="1"/>
    </row>
    <row r="180" spans="8:9">
      <c r="H180" s="1"/>
      <c r="I180" s="1"/>
    </row>
    <row r="181" spans="8:9">
      <c r="H181" s="1"/>
      <c r="I181" s="1"/>
    </row>
    <row r="182" spans="8:9">
      <c r="H182" s="1"/>
      <c r="I182" s="1"/>
    </row>
    <row r="183" spans="8:9">
      <c r="H183" s="1"/>
      <c r="I183" s="1"/>
    </row>
    <row r="184" spans="8:9">
      <c r="H184" s="1"/>
      <c r="I184" s="1"/>
    </row>
    <row r="185" spans="8:9">
      <c r="H185" s="1"/>
      <c r="I185" s="1"/>
    </row>
    <row r="186" spans="8:9">
      <c r="H186" s="1"/>
      <c r="I186" s="1"/>
    </row>
    <row r="187" spans="8:9">
      <c r="H187" s="1"/>
      <c r="I187" s="1"/>
    </row>
    <row r="188" spans="8:9">
      <c r="H188" s="1"/>
      <c r="I188" s="1"/>
    </row>
    <row r="189" spans="8:9">
      <c r="H189" s="1"/>
      <c r="I189" s="1"/>
    </row>
    <row r="190" spans="8:9">
      <c r="H190" s="1"/>
      <c r="I190" s="1"/>
    </row>
    <row r="191" spans="8:9">
      <c r="H191" s="1"/>
      <c r="I191" s="1"/>
    </row>
    <row r="192" spans="8:9">
      <c r="H192" s="1"/>
      <c r="I192" s="1"/>
    </row>
    <row r="193" spans="8:9">
      <c r="H193" s="1"/>
      <c r="I193" s="1"/>
    </row>
    <row r="194" spans="8:9">
      <c r="H194" s="1"/>
      <c r="I194" s="1"/>
    </row>
    <row r="195" spans="8:9">
      <c r="H195" s="1"/>
      <c r="I195" s="1"/>
    </row>
    <row r="196" spans="8:9">
      <c r="H196" s="1"/>
      <c r="I196" s="1"/>
    </row>
    <row r="197" spans="8:9">
      <c r="H197" s="1"/>
      <c r="I197" s="1"/>
    </row>
    <row r="198" spans="8:9">
      <c r="H198" s="1"/>
      <c r="I198" s="1"/>
    </row>
    <row r="199" spans="8:9">
      <c r="H199" s="1"/>
      <c r="I199" s="1"/>
    </row>
    <row r="200" spans="8:9">
      <c r="H200" s="1"/>
      <c r="I200" s="1"/>
    </row>
    <row r="201" spans="8:9">
      <c r="H201" s="1"/>
      <c r="I201" s="1"/>
    </row>
    <row r="202" spans="8:9">
      <c r="H202" s="1"/>
      <c r="I202" s="1"/>
    </row>
    <row r="203" spans="8:9">
      <c r="H203" s="1"/>
      <c r="I203" s="1"/>
    </row>
    <row r="204" spans="8:9">
      <c r="H204" s="1"/>
      <c r="I204" s="1"/>
    </row>
    <row r="205" spans="8:9">
      <c r="H205" s="1"/>
      <c r="I205" s="1"/>
    </row>
    <row r="206" spans="8:9">
      <c r="H206" s="1"/>
      <c r="I206" s="1"/>
    </row>
    <row r="207" spans="8:9">
      <c r="H207" s="1"/>
      <c r="I207" s="1"/>
    </row>
    <row r="208" spans="8:9">
      <c r="H208" s="1"/>
      <c r="I208" s="1"/>
    </row>
    <row r="209" spans="8:9">
      <c r="H209" s="1"/>
      <c r="I209" s="1"/>
    </row>
    <row r="210" spans="8:9">
      <c r="H210" s="1"/>
      <c r="I210" s="1"/>
    </row>
    <row r="211" spans="8:9">
      <c r="H211" s="1"/>
      <c r="I211" s="1"/>
    </row>
    <row r="212" spans="8:9">
      <c r="H212" s="1"/>
      <c r="I212" s="1"/>
    </row>
    <row r="213" spans="8:9">
      <c r="H213" s="1"/>
      <c r="I213" s="1"/>
    </row>
    <row r="214" spans="8:9">
      <c r="H214" s="1"/>
      <c r="I214" s="1"/>
    </row>
    <row r="215" spans="8:9">
      <c r="H215" s="1"/>
      <c r="I215" s="1"/>
    </row>
    <row r="216" spans="8:9">
      <c r="H216" s="1"/>
      <c r="I216" s="1"/>
    </row>
    <row r="217" spans="8:9">
      <c r="H217" s="1"/>
      <c r="I217" s="1"/>
    </row>
    <row r="218" spans="8:9">
      <c r="H218" s="1"/>
      <c r="I218" s="1"/>
    </row>
    <row r="219" spans="8:9">
      <c r="H219" s="1"/>
      <c r="I219" s="1"/>
    </row>
    <row r="220" spans="8:9">
      <c r="H220" s="1"/>
      <c r="I220" s="1"/>
    </row>
    <row r="221" spans="8:9">
      <c r="H221" s="1"/>
      <c r="I221" s="1"/>
    </row>
    <row r="222" spans="8:9">
      <c r="H222" s="1"/>
      <c r="I222" s="1"/>
    </row>
    <row r="223" spans="8:9">
      <c r="H223" s="1"/>
      <c r="I223" s="1"/>
    </row>
    <row r="224" spans="8:9">
      <c r="H224" s="1"/>
      <c r="I224" s="1"/>
    </row>
    <row r="225" spans="8:9">
      <c r="H225" s="1"/>
      <c r="I225" s="1"/>
    </row>
    <row r="226" spans="8:9">
      <c r="H226" s="1"/>
      <c r="I226" s="1"/>
    </row>
    <row r="227" spans="8:9">
      <c r="H227" s="1"/>
      <c r="I227" s="1"/>
    </row>
    <row r="228" spans="8:9">
      <c r="H228" s="1"/>
      <c r="I228" s="1"/>
    </row>
    <row r="229" spans="8:9">
      <c r="H229" s="1"/>
      <c r="I229" s="1"/>
    </row>
    <row r="230" spans="8:9">
      <c r="H230" s="1"/>
      <c r="I230" s="1"/>
    </row>
    <row r="231" spans="8:9">
      <c r="H231" s="1"/>
      <c r="I231" s="1"/>
    </row>
    <row r="232" spans="8:9">
      <c r="H232" s="1"/>
      <c r="I232" s="1"/>
    </row>
    <row r="233" spans="8:9">
      <c r="H233" s="1"/>
      <c r="I233" s="1"/>
    </row>
    <row r="234" spans="8:9">
      <c r="H234" s="1"/>
      <c r="I234" s="1"/>
    </row>
    <row r="235" spans="8:9">
      <c r="H235" s="1"/>
      <c r="I235" s="1"/>
    </row>
    <row r="236" spans="8:9">
      <c r="H236" s="1"/>
      <c r="I236" s="1"/>
    </row>
    <row r="237" spans="8:9">
      <c r="H237" s="1"/>
      <c r="I237" s="1"/>
    </row>
    <row r="238" spans="8:9">
      <c r="H238" s="1"/>
      <c r="I238" s="1"/>
    </row>
    <row r="239" spans="8:9">
      <c r="H239" s="1"/>
      <c r="I239" s="1"/>
    </row>
    <row r="240" spans="8:9">
      <c r="H240" s="1"/>
      <c r="I240" s="1"/>
    </row>
    <row r="241" spans="8:9">
      <c r="H241" s="1"/>
      <c r="I241" s="1"/>
    </row>
    <row r="242" spans="8:9">
      <c r="H242" s="1"/>
      <c r="I242" s="1"/>
    </row>
    <row r="243" spans="8:9">
      <c r="H243" s="1"/>
      <c r="I243" s="1"/>
    </row>
    <row r="244" spans="8:9">
      <c r="H244" s="1"/>
      <c r="I244" s="1"/>
    </row>
    <row r="245" spans="8:9">
      <c r="H245" s="1"/>
      <c r="I245" s="1"/>
    </row>
    <row r="246" spans="8:9">
      <c r="H246" s="1"/>
      <c r="I246" s="1"/>
    </row>
    <row r="247" spans="8:9">
      <c r="H247" s="1"/>
      <c r="I247" s="1"/>
    </row>
    <row r="248" spans="8:9">
      <c r="H248" s="1"/>
      <c r="I248" s="1"/>
    </row>
    <row r="249" spans="8:9">
      <c r="H249" s="1"/>
      <c r="I249" s="1"/>
    </row>
    <row r="250" spans="8:9">
      <c r="H250" s="1"/>
      <c r="I250" s="1"/>
    </row>
    <row r="251" spans="8:9">
      <c r="H251" s="1"/>
      <c r="I251" s="1"/>
    </row>
    <row r="252" spans="8:9">
      <c r="H252" s="1"/>
      <c r="I252" s="1"/>
    </row>
    <row r="253" spans="8:9">
      <c r="H253" s="1"/>
      <c r="I253" s="1"/>
    </row>
    <row r="254" spans="8:9">
      <c r="H254" s="1"/>
      <c r="I254" s="1"/>
    </row>
    <row r="255" spans="8:9">
      <c r="H255" s="1"/>
      <c r="I255" s="1"/>
    </row>
    <row r="256" spans="8:9">
      <c r="H256" s="1"/>
      <c r="I256" s="1"/>
    </row>
    <row r="257" spans="8:9">
      <c r="H257" s="1"/>
      <c r="I257" s="1"/>
    </row>
    <row r="258" spans="8:9">
      <c r="H258" s="1"/>
      <c r="I258" s="1"/>
    </row>
    <row r="259" spans="8:9">
      <c r="H259" s="1"/>
      <c r="I259" s="1"/>
    </row>
    <row r="260" spans="8:9">
      <c r="H260" s="1"/>
      <c r="I260" s="1"/>
    </row>
    <row r="261" spans="8:9">
      <c r="H261" s="1"/>
      <c r="I261" s="1"/>
    </row>
    <row r="262" spans="8:9">
      <c r="H262" s="1"/>
      <c r="I262" s="1"/>
    </row>
    <row r="263" spans="8:9">
      <c r="H263" s="1"/>
      <c r="I263" s="1"/>
    </row>
    <row r="264" spans="8:9">
      <c r="H264" s="1"/>
      <c r="I264" s="1"/>
    </row>
    <row r="265" spans="8:9">
      <c r="H265" s="1"/>
      <c r="I265" s="1"/>
    </row>
    <row r="266" spans="8:9">
      <c r="H266" s="1"/>
      <c r="I266" s="1"/>
    </row>
    <row r="267" spans="8:9">
      <c r="H267" s="1"/>
      <c r="I267" s="1"/>
    </row>
    <row r="268" spans="8:9">
      <c r="H268" s="1"/>
      <c r="I268" s="1"/>
    </row>
    <row r="269" spans="8:9">
      <c r="H269" s="1"/>
      <c r="I269" s="1"/>
    </row>
    <row r="270" spans="8:9">
      <c r="H270" s="1"/>
      <c r="I270" s="1"/>
    </row>
    <row r="271" spans="8:9">
      <c r="H271" s="1"/>
      <c r="I271" s="1"/>
    </row>
    <row r="272" spans="8:9">
      <c r="H272" s="1"/>
      <c r="I272" s="1"/>
    </row>
    <row r="273" spans="8:9">
      <c r="H273" s="1"/>
      <c r="I273" s="1"/>
    </row>
    <row r="274" spans="8:9">
      <c r="H274" s="1"/>
      <c r="I274" s="1"/>
    </row>
    <row r="275" spans="8:9">
      <c r="H275" s="1"/>
      <c r="I275" s="1"/>
    </row>
    <row r="276" spans="8:9">
      <c r="H276" s="1"/>
      <c r="I276" s="1"/>
    </row>
    <row r="277" spans="8:9">
      <c r="H277" s="1"/>
      <c r="I277" s="1"/>
    </row>
    <row r="278" spans="8:9">
      <c r="H278" s="1"/>
      <c r="I278" s="1"/>
    </row>
    <row r="279" spans="8:9">
      <c r="H279" s="1"/>
      <c r="I279" s="1"/>
    </row>
    <row r="280" spans="8:9">
      <c r="H280" s="1"/>
      <c r="I280" s="1"/>
    </row>
    <row r="281" spans="8:9">
      <c r="H281" s="1"/>
      <c r="I281" s="1"/>
    </row>
    <row r="282" spans="8:9">
      <c r="H282" s="1"/>
      <c r="I282" s="1"/>
    </row>
    <row r="283" spans="8:9">
      <c r="H283" s="1"/>
      <c r="I283" s="1"/>
    </row>
    <row r="284" spans="8:9">
      <c r="H284" s="1"/>
      <c r="I284" s="1"/>
    </row>
    <row r="285" spans="8:9">
      <c r="H285" s="1"/>
      <c r="I285" s="1"/>
    </row>
    <row r="286" spans="8:9">
      <c r="H286" s="1"/>
      <c r="I286" s="1"/>
    </row>
    <row r="287" spans="8:9">
      <c r="H287" s="1"/>
      <c r="I287" s="1"/>
    </row>
    <row r="288" spans="8:9">
      <c r="H288" s="1"/>
      <c r="I288" s="1"/>
    </row>
    <row r="289" spans="8:9">
      <c r="H289" s="1"/>
      <c r="I289" s="1"/>
    </row>
    <row r="290" spans="8:9">
      <c r="H290" s="1"/>
      <c r="I290" s="1"/>
    </row>
    <row r="291" spans="8:9">
      <c r="H291" s="1"/>
      <c r="I291" s="1"/>
    </row>
    <row r="292" spans="8:9">
      <c r="H292" s="1"/>
      <c r="I292" s="1"/>
    </row>
    <row r="293" spans="8:9">
      <c r="H293" s="1"/>
      <c r="I293" s="1"/>
    </row>
    <row r="294" spans="8:9">
      <c r="H294" s="1"/>
      <c r="I294" s="1"/>
    </row>
    <row r="295" spans="8:9">
      <c r="H295" s="1"/>
      <c r="I295" s="1"/>
    </row>
    <row r="296" spans="8:9">
      <c r="H296" s="1"/>
      <c r="I296" s="1"/>
    </row>
    <row r="297" spans="8:9">
      <c r="H297" s="1"/>
      <c r="I297" s="1"/>
    </row>
    <row r="298" spans="8:9">
      <c r="H298" s="1"/>
      <c r="I298" s="1"/>
    </row>
    <row r="299" spans="8:9">
      <c r="H299" s="1"/>
      <c r="I299" s="1"/>
    </row>
    <row r="300" spans="8:9">
      <c r="H300" s="1"/>
      <c r="I300" s="1"/>
    </row>
    <row r="301" spans="8:9">
      <c r="H301" s="1"/>
      <c r="I301" s="1"/>
    </row>
    <row r="302" spans="8:9">
      <c r="H302" s="1"/>
      <c r="I302" s="1"/>
    </row>
    <row r="303" spans="8:9">
      <c r="H303" s="1"/>
      <c r="I303" s="1"/>
    </row>
    <row r="304" spans="8:9">
      <c r="H304" s="1"/>
      <c r="I304" s="1"/>
    </row>
    <row r="305" spans="8:9">
      <c r="H305" s="1"/>
      <c r="I305" s="1"/>
    </row>
    <row r="306" spans="8:9">
      <c r="H306" s="1"/>
      <c r="I306" s="1"/>
    </row>
    <row r="307" spans="8:9">
      <c r="H307" s="1"/>
      <c r="I307" s="1"/>
    </row>
    <row r="308" spans="8:9">
      <c r="H308" s="1"/>
      <c r="I308" s="1"/>
    </row>
    <row r="309" spans="8:9">
      <c r="H309" s="1"/>
      <c r="I309" s="1"/>
    </row>
    <row r="310" spans="8:9">
      <c r="H310" s="1"/>
      <c r="I310" s="1"/>
    </row>
    <row r="311" spans="8:9">
      <c r="H311" s="1"/>
      <c r="I311" s="1"/>
    </row>
    <row r="312" spans="8:9">
      <c r="H312" s="1"/>
      <c r="I312" s="1"/>
    </row>
    <row r="313" spans="8:9">
      <c r="H313" s="1"/>
      <c r="I313" s="1"/>
    </row>
    <row r="314" spans="8:9">
      <c r="H314" s="1"/>
      <c r="I314" s="1"/>
    </row>
    <row r="315" spans="8:9">
      <c r="H315" s="1"/>
      <c r="I315" s="1"/>
    </row>
    <row r="316" spans="8:9">
      <c r="H316" s="1"/>
      <c r="I316" s="1"/>
    </row>
    <row r="317" spans="8:9">
      <c r="H317" s="1"/>
      <c r="I317" s="1"/>
    </row>
    <row r="318" spans="8:9">
      <c r="H318" s="1"/>
      <c r="I318" s="1"/>
    </row>
    <row r="319" spans="8:9">
      <c r="H319" s="1"/>
      <c r="I319" s="1"/>
    </row>
    <row r="320" spans="8:9">
      <c r="H320" s="1"/>
      <c r="I320" s="1"/>
    </row>
    <row r="321" spans="8:9">
      <c r="H321" s="1"/>
      <c r="I321" s="1"/>
    </row>
    <row r="322" spans="8:9">
      <c r="H322" s="1"/>
      <c r="I322" s="1"/>
    </row>
    <row r="323" spans="8:9">
      <c r="H323" s="1"/>
      <c r="I323" s="1"/>
    </row>
    <row r="324" spans="8:9">
      <c r="H324" s="1"/>
      <c r="I324" s="1"/>
    </row>
    <row r="325" spans="8:9">
      <c r="H325" s="1"/>
      <c r="I325" s="1"/>
    </row>
    <row r="326" spans="8:9">
      <c r="H326" s="1"/>
      <c r="I326" s="1"/>
    </row>
    <row r="327" spans="8:9">
      <c r="H327" s="1"/>
      <c r="I327" s="1"/>
    </row>
    <row r="328" spans="8:9">
      <c r="H328" s="1"/>
      <c r="I328" s="1"/>
    </row>
    <row r="329" spans="8:9">
      <c r="H329" s="1"/>
      <c r="I329" s="1"/>
    </row>
    <row r="330" spans="8:9">
      <c r="H330" s="1"/>
      <c r="I330" s="1"/>
    </row>
    <row r="331" spans="8:9">
      <c r="H331" s="1"/>
      <c r="I331" s="1"/>
    </row>
    <row r="332" spans="8:9">
      <c r="H332" s="1"/>
      <c r="I332" s="1"/>
    </row>
    <row r="333" spans="8:9">
      <c r="H333" s="1"/>
      <c r="I333" s="1"/>
    </row>
    <row r="334" spans="8:9">
      <c r="H334" s="1"/>
      <c r="I334" s="1"/>
    </row>
    <row r="335" spans="8:9">
      <c r="H335" s="1"/>
      <c r="I335" s="1"/>
    </row>
    <row r="336" spans="8:9">
      <c r="H336" s="1"/>
      <c r="I336" s="1"/>
    </row>
    <row r="337" spans="8:9">
      <c r="H337" s="1"/>
      <c r="I337" s="1"/>
    </row>
    <row r="338" spans="8:9">
      <c r="H338" s="1"/>
      <c r="I338" s="1"/>
    </row>
    <row r="339" spans="8:9">
      <c r="H339" s="1"/>
      <c r="I339" s="1"/>
    </row>
    <row r="340" spans="8:9">
      <c r="H340" s="1"/>
      <c r="I340" s="1"/>
    </row>
    <row r="341" spans="8:9">
      <c r="H341" s="1"/>
      <c r="I341" s="1"/>
    </row>
    <row r="342" spans="8:9">
      <c r="H342" s="1"/>
      <c r="I342" s="1"/>
    </row>
    <row r="343" spans="8:9">
      <c r="H343" s="1"/>
      <c r="I343" s="1"/>
    </row>
    <row r="344" spans="8:9">
      <c r="H344" s="1"/>
      <c r="I344" s="1"/>
    </row>
    <row r="345" spans="8:9">
      <c r="H345" s="1"/>
      <c r="I345" s="1"/>
    </row>
    <row r="346" spans="8:9">
      <c r="H346" s="1"/>
      <c r="I346" s="1"/>
    </row>
    <row r="347" spans="8:9">
      <c r="H347" s="1"/>
      <c r="I347" s="1"/>
    </row>
    <row r="348" spans="8:9">
      <c r="H348" s="1"/>
      <c r="I348" s="1"/>
    </row>
    <row r="349" spans="8:9">
      <c r="H349" s="1"/>
      <c r="I349" s="1"/>
    </row>
    <row r="350" spans="8:9">
      <c r="H350" s="1"/>
      <c r="I350" s="1"/>
    </row>
    <row r="351" spans="8:9">
      <c r="H351" s="1"/>
      <c r="I351" s="1"/>
    </row>
    <row r="352" spans="8:9">
      <c r="H352" s="1"/>
      <c r="I352" s="1"/>
    </row>
    <row r="353" spans="8:9">
      <c r="H353" s="1"/>
      <c r="I353" s="1"/>
    </row>
    <row r="354" spans="8:9">
      <c r="H354" s="1"/>
      <c r="I354" s="1"/>
    </row>
    <row r="355" spans="8:9">
      <c r="H355" s="1"/>
      <c r="I355" s="1"/>
    </row>
    <row r="356" spans="8:9">
      <c r="H356" s="1"/>
      <c r="I356" s="1"/>
    </row>
    <row r="357" spans="8:9">
      <c r="H357" s="1"/>
      <c r="I357" s="1"/>
    </row>
    <row r="358" spans="8:9">
      <c r="H358" s="1"/>
      <c r="I358" s="1"/>
    </row>
    <row r="359" spans="8:9">
      <c r="H359" s="1"/>
      <c r="I359" s="1"/>
    </row>
    <row r="360" spans="8:9">
      <c r="H360" s="1"/>
      <c r="I360" s="1"/>
    </row>
    <row r="361" spans="8:9">
      <c r="H361" s="1"/>
      <c r="I361" s="1"/>
    </row>
    <row r="362" spans="8:9">
      <c r="H362" s="1"/>
      <c r="I362" s="1"/>
    </row>
    <row r="363" spans="8:9">
      <c r="H363" s="1"/>
      <c r="I363" s="1"/>
    </row>
    <row r="364" spans="8:9">
      <c r="H364" s="1"/>
      <c r="I364" s="1"/>
    </row>
    <row r="365" spans="8:9">
      <c r="H365" s="1"/>
      <c r="I365" s="1"/>
    </row>
    <row r="366" spans="8:9">
      <c r="H366" s="1"/>
      <c r="I366" s="1"/>
    </row>
    <row r="367" spans="8:9">
      <c r="H367" s="1"/>
      <c r="I367" s="1"/>
    </row>
    <row r="368" spans="8:9">
      <c r="H368" s="1"/>
      <c r="I368" s="1"/>
    </row>
    <row r="369" spans="8:9">
      <c r="H369" s="1"/>
      <c r="I369" s="1"/>
    </row>
    <row r="370" spans="8:9">
      <c r="H370" s="1"/>
      <c r="I370" s="1"/>
    </row>
    <row r="371" spans="8:9">
      <c r="H371" s="1"/>
      <c r="I371" s="1"/>
    </row>
    <row r="372" spans="8:9">
      <c r="H372" s="1"/>
      <c r="I372" s="1"/>
    </row>
    <row r="373" spans="8:9">
      <c r="H373" s="1"/>
      <c r="I373" s="1"/>
    </row>
    <row r="374" spans="8:9">
      <c r="H374" s="1"/>
      <c r="I374" s="1"/>
    </row>
    <row r="375" spans="8:9">
      <c r="H375" s="1"/>
      <c r="I375" s="1"/>
    </row>
    <row r="376" spans="8:9">
      <c r="H376" s="1"/>
      <c r="I376" s="1"/>
    </row>
    <row r="377" spans="8:9">
      <c r="H377" s="1"/>
      <c r="I377" s="1"/>
    </row>
    <row r="378" spans="8:9">
      <c r="H378" s="1"/>
      <c r="I378" s="1"/>
    </row>
    <row r="379" spans="8:9">
      <c r="H379" s="1"/>
      <c r="I379" s="1"/>
    </row>
    <row r="380" spans="8:9">
      <c r="H380" s="1"/>
      <c r="I380" s="1"/>
    </row>
    <row r="381" spans="8:9">
      <c r="H381" s="1"/>
      <c r="I381" s="1"/>
    </row>
    <row r="382" spans="8:9">
      <c r="H382" s="1"/>
      <c r="I382" s="1"/>
    </row>
    <row r="383" spans="8:9">
      <c r="H383" s="1"/>
      <c r="I383" s="1"/>
    </row>
    <row r="384" spans="8:9">
      <c r="H384" s="1"/>
      <c r="I384" s="1"/>
    </row>
    <row r="385" spans="8:9">
      <c r="H385" s="1"/>
      <c r="I385" s="1"/>
    </row>
    <row r="386" spans="8:9">
      <c r="H386" s="1"/>
      <c r="I386" s="1"/>
    </row>
    <row r="387" spans="8:9">
      <c r="H387" s="1"/>
      <c r="I387" s="1"/>
    </row>
    <row r="388" spans="8:9">
      <c r="H388" s="1"/>
      <c r="I388" s="1"/>
    </row>
    <row r="389" spans="8:9">
      <c r="H389" s="1"/>
      <c r="I389" s="1"/>
    </row>
    <row r="390" spans="8:9">
      <c r="H390" s="1"/>
      <c r="I390" s="1"/>
    </row>
    <row r="391" spans="8:9">
      <c r="H391" s="1"/>
      <c r="I391" s="1"/>
    </row>
    <row r="392" spans="8:9">
      <c r="H392" s="1"/>
      <c r="I392" s="1"/>
    </row>
    <row r="393" spans="8:9">
      <c r="H393" s="1"/>
      <c r="I393" s="1"/>
    </row>
    <row r="394" spans="8:9">
      <c r="H394" s="1"/>
      <c r="I394" s="1"/>
    </row>
    <row r="395" spans="8:9">
      <c r="H395" s="1"/>
      <c r="I395" s="1"/>
    </row>
    <row r="396" spans="8:9">
      <c r="H396" s="1"/>
      <c r="I396" s="1"/>
    </row>
    <row r="397" spans="8:9">
      <c r="H397" s="1"/>
      <c r="I397" s="1"/>
    </row>
    <row r="398" spans="8:9">
      <c r="H398" s="1"/>
      <c r="I398" s="1"/>
    </row>
    <row r="399" spans="8:9">
      <c r="H399" s="1"/>
      <c r="I399" s="1"/>
    </row>
    <row r="400" spans="8:9">
      <c r="H400" s="1"/>
      <c r="I400" s="1"/>
    </row>
    <row r="401" spans="8:9">
      <c r="H401" s="1"/>
      <c r="I401" s="1"/>
    </row>
    <row r="402" spans="8:9">
      <c r="H402" s="1"/>
      <c r="I402" s="1"/>
    </row>
    <row r="403" spans="8:9">
      <c r="H403" s="1"/>
      <c r="I403" s="1"/>
    </row>
    <row r="404" spans="8:9">
      <c r="H404" s="1"/>
      <c r="I404" s="1"/>
    </row>
    <row r="405" spans="8:9">
      <c r="H405" s="1"/>
      <c r="I405" s="1"/>
    </row>
    <row r="406" spans="8:9">
      <c r="H406" s="1"/>
      <c r="I406" s="1"/>
    </row>
    <row r="407" spans="8:9">
      <c r="H407" s="1"/>
      <c r="I407" s="1"/>
    </row>
    <row r="408" spans="8:9">
      <c r="H408" s="1"/>
      <c r="I408" s="1"/>
    </row>
    <row r="409" spans="8:9">
      <c r="H409" s="1"/>
      <c r="I409" s="1"/>
    </row>
    <row r="410" spans="8:9">
      <c r="H410" s="1"/>
      <c r="I410" s="1"/>
    </row>
    <row r="411" spans="8:9">
      <c r="H411" s="1"/>
      <c r="I411" s="1"/>
    </row>
    <row r="412" spans="8:9">
      <c r="H412" s="1"/>
      <c r="I412" s="1"/>
    </row>
    <row r="413" spans="8:9">
      <c r="H413" s="1"/>
      <c r="I413" s="1"/>
    </row>
    <row r="414" spans="8:9">
      <c r="H414" s="1"/>
      <c r="I414" s="1"/>
    </row>
    <row r="415" spans="8:9">
      <c r="H415" s="1"/>
      <c r="I415" s="1"/>
    </row>
    <row r="416" spans="8:9">
      <c r="H416" s="1"/>
      <c r="I416" s="1"/>
    </row>
    <row r="417" spans="8:9">
      <c r="H417" s="1"/>
      <c r="I417" s="1"/>
    </row>
    <row r="418" spans="8:9">
      <c r="H418" s="1"/>
      <c r="I418" s="1"/>
    </row>
    <row r="419" spans="8:9">
      <c r="H419" s="1"/>
      <c r="I419" s="1"/>
    </row>
    <row r="420" spans="8:9">
      <c r="H420" s="1"/>
      <c r="I420" s="1"/>
    </row>
    <row r="421" spans="8:9">
      <c r="H421" s="1"/>
      <c r="I421" s="1"/>
    </row>
    <row r="422" spans="8:9">
      <c r="H422" s="1"/>
      <c r="I422" s="1"/>
    </row>
    <row r="423" spans="8:9">
      <c r="H423" s="1"/>
      <c r="I423" s="1"/>
    </row>
    <row r="424" spans="8:9">
      <c r="H424" s="1"/>
      <c r="I424" s="1"/>
    </row>
    <row r="425" spans="8:9">
      <c r="H425" s="1"/>
      <c r="I425" s="1"/>
    </row>
    <row r="426" spans="8:9">
      <c r="H426" s="1"/>
      <c r="I426" s="1"/>
    </row>
    <row r="427" spans="8:9">
      <c r="H427" s="1"/>
      <c r="I427" s="1"/>
    </row>
    <row r="428" spans="8:9">
      <c r="H428" s="1"/>
      <c r="I428" s="1"/>
    </row>
    <row r="429" spans="8:9">
      <c r="H429" s="1"/>
      <c r="I429" s="1"/>
    </row>
    <row r="430" spans="8:9">
      <c r="H430" s="1"/>
      <c r="I430" s="1"/>
    </row>
    <row r="431" spans="8:9">
      <c r="H431" s="1"/>
      <c r="I431" s="1"/>
    </row>
    <row r="432" spans="8:9">
      <c r="H432" s="1"/>
      <c r="I432" s="1"/>
    </row>
    <row r="433" spans="8:9">
      <c r="H433" s="1"/>
      <c r="I433" s="1"/>
    </row>
    <row r="434" spans="8:9">
      <c r="H434" s="1"/>
      <c r="I434" s="1"/>
    </row>
    <row r="435" spans="8:9">
      <c r="H435" s="1"/>
      <c r="I435" s="1"/>
    </row>
    <row r="436" spans="8:9">
      <c r="H436" s="1"/>
      <c r="I436" s="1"/>
    </row>
    <row r="437" spans="8:9">
      <c r="H437" s="1"/>
      <c r="I437" s="1"/>
    </row>
    <row r="438" spans="8:9">
      <c r="H438" s="1"/>
      <c r="I438" s="1"/>
    </row>
    <row r="439" spans="8:9">
      <c r="H439" s="1"/>
      <c r="I439" s="1"/>
    </row>
    <row r="440" spans="8:9">
      <c r="H440" s="1"/>
      <c r="I440" s="1"/>
    </row>
    <row r="441" spans="8:9">
      <c r="H441" s="1"/>
      <c r="I441" s="1"/>
    </row>
    <row r="442" spans="8:9">
      <c r="H442" s="1"/>
      <c r="I442" s="1"/>
    </row>
    <row r="443" spans="8:9">
      <c r="H443" s="1"/>
      <c r="I443" s="1"/>
    </row>
    <row r="444" spans="8:9">
      <c r="H444" s="1"/>
      <c r="I444" s="1"/>
    </row>
    <row r="445" spans="8:9">
      <c r="H445" s="1"/>
      <c r="I445" s="1"/>
    </row>
    <row r="446" spans="8:9">
      <c r="H446" s="1"/>
      <c r="I446" s="1"/>
    </row>
    <row r="447" spans="8:9">
      <c r="H447" s="1"/>
      <c r="I447" s="1"/>
    </row>
    <row r="448" spans="8:9">
      <c r="H448" s="1"/>
      <c r="I448" s="1"/>
    </row>
    <row r="449" spans="8:9">
      <c r="H449" s="1"/>
      <c r="I449" s="1"/>
    </row>
    <row r="450" spans="8:9">
      <c r="H450" s="1"/>
      <c r="I450" s="1"/>
    </row>
    <row r="451" spans="8:9">
      <c r="H451" s="1"/>
      <c r="I451" s="1"/>
    </row>
    <row r="452" spans="8:9">
      <c r="H452" s="1"/>
      <c r="I452" s="1"/>
    </row>
    <row r="453" spans="8:9">
      <c r="H453" s="1"/>
      <c r="I453" s="1"/>
    </row>
    <row r="454" spans="8:9">
      <c r="H454" s="1"/>
      <c r="I454" s="1"/>
    </row>
    <row r="455" spans="8:9">
      <c r="H455" s="1"/>
      <c r="I455" s="1"/>
    </row>
    <row r="456" spans="8:9">
      <c r="H456" s="1"/>
      <c r="I456" s="1"/>
    </row>
    <row r="457" spans="8:9">
      <c r="H457" s="1"/>
      <c r="I457" s="1"/>
    </row>
    <row r="458" spans="8:9">
      <c r="H458" s="1"/>
      <c r="I458" s="1"/>
    </row>
    <row r="459" spans="8:9">
      <c r="H459" s="1"/>
      <c r="I459" s="1"/>
    </row>
    <row r="460" spans="8:9">
      <c r="H460" s="1"/>
      <c r="I460" s="1"/>
    </row>
    <row r="461" spans="8:9">
      <c r="H461" s="1"/>
      <c r="I461" s="1"/>
    </row>
    <row r="462" spans="8:9">
      <c r="H462" s="1"/>
      <c r="I462" s="1"/>
    </row>
    <row r="463" spans="8:9">
      <c r="H463" s="1"/>
      <c r="I463" s="1"/>
    </row>
    <row r="464" spans="8:9">
      <c r="H464" s="1"/>
      <c r="I464" s="1"/>
    </row>
    <row r="465" spans="8:9">
      <c r="H465" s="1"/>
      <c r="I465" s="1"/>
    </row>
    <row r="466" spans="8:9">
      <c r="H466" s="1"/>
      <c r="I466" s="1"/>
    </row>
    <row r="467" spans="8:9">
      <c r="H467" s="1"/>
      <c r="I467" s="1"/>
    </row>
    <row r="468" spans="8:9">
      <c r="H468" s="1"/>
      <c r="I468" s="1"/>
    </row>
    <row r="469" spans="8:9">
      <c r="H469" s="1"/>
      <c r="I469" s="1"/>
    </row>
    <row r="470" spans="8:9">
      <c r="H470" s="1"/>
      <c r="I470" s="1"/>
    </row>
  </sheetData>
  <sheetProtection sheet="1" objects="1" scenarios="1"/>
  <mergeCells count="201">
    <mergeCell ref="O89:P96"/>
    <mergeCell ref="L89:M89"/>
    <mergeCell ref="L90:M90"/>
    <mergeCell ref="L91:M91"/>
    <mergeCell ref="L92:M92"/>
    <mergeCell ref="L44:N44"/>
    <mergeCell ref="L48:N48"/>
    <mergeCell ref="L50:N50"/>
    <mergeCell ref="L51:N51"/>
    <mergeCell ref="L47:N47"/>
    <mergeCell ref="L81:N81"/>
    <mergeCell ref="L56:N56"/>
    <mergeCell ref="L57:N57"/>
    <mergeCell ref="L98:M98"/>
    <mergeCell ref="D95:J95"/>
    <mergeCell ref="D97:J97"/>
    <mergeCell ref="L95:M95"/>
    <mergeCell ref="I98:J98"/>
    <mergeCell ref="D102:J102"/>
    <mergeCell ref="D99:J99"/>
    <mergeCell ref="L102:M102"/>
    <mergeCell ref="D100:J100"/>
    <mergeCell ref="D101:J101"/>
    <mergeCell ref="D96:J96"/>
    <mergeCell ref="L100:M100"/>
    <mergeCell ref="L101:M101"/>
    <mergeCell ref="L99:M99"/>
    <mergeCell ref="L96:M96"/>
    <mergeCell ref="C98:H98"/>
    <mergeCell ref="D94:J94"/>
    <mergeCell ref="D90:J90"/>
    <mergeCell ref="D92:J92"/>
    <mergeCell ref="D91:J91"/>
    <mergeCell ref="L32:N33"/>
    <mergeCell ref="L35:N36"/>
    <mergeCell ref="L62:N62"/>
    <mergeCell ref="L55:N55"/>
    <mergeCell ref="L97:M97"/>
    <mergeCell ref="L80:N80"/>
    <mergeCell ref="L88:N88"/>
    <mergeCell ref="L77:N77"/>
    <mergeCell ref="D44:E44"/>
    <mergeCell ref="L93:M93"/>
    <mergeCell ref="I88:J88"/>
    <mergeCell ref="L84:N86"/>
    <mergeCell ref="C93:H93"/>
    <mergeCell ref="L94:M94"/>
    <mergeCell ref="L54:N54"/>
    <mergeCell ref="I93:J93"/>
    <mergeCell ref="D67:E67"/>
    <mergeCell ref="L71:N71"/>
    <mergeCell ref="L65:N65"/>
    <mergeCell ref="D73:E73"/>
    <mergeCell ref="D33:E33"/>
    <mergeCell ref="D30:E30"/>
    <mergeCell ref="D45:E45"/>
    <mergeCell ref="L39:N39"/>
    <mergeCell ref="L38:N38"/>
    <mergeCell ref="L41:N41"/>
    <mergeCell ref="D89:J89"/>
    <mergeCell ref="L27:M27"/>
    <mergeCell ref="L83:N83"/>
    <mergeCell ref="L82:N82"/>
    <mergeCell ref="L79:N79"/>
    <mergeCell ref="D79:E79"/>
    <mergeCell ref="C88:H88"/>
    <mergeCell ref="L78:N78"/>
    <mergeCell ref="D81:E81"/>
    <mergeCell ref="D84:I84"/>
    <mergeCell ref="D85:I85"/>
    <mergeCell ref="D80:E80"/>
    <mergeCell ref="D82:G82"/>
    <mergeCell ref="D86:I86"/>
    <mergeCell ref="D75:E75"/>
    <mergeCell ref="L75:N75"/>
    <mergeCell ref="D63:E63"/>
    <mergeCell ref="O4:O14"/>
    <mergeCell ref="D22:E22"/>
    <mergeCell ref="D24:E24"/>
    <mergeCell ref="D12:E12"/>
    <mergeCell ref="L20:N20"/>
    <mergeCell ref="L24:N24"/>
    <mergeCell ref="L2:N2"/>
    <mergeCell ref="L9:N9"/>
    <mergeCell ref="D10:F10"/>
    <mergeCell ref="L10:N10"/>
    <mergeCell ref="D7:F7"/>
    <mergeCell ref="D6:F6"/>
    <mergeCell ref="L7:N7"/>
    <mergeCell ref="C4:E4"/>
    <mergeCell ref="L12:N12"/>
    <mergeCell ref="D11:F11"/>
    <mergeCell ref="D20:E20"/>
    <mergeCell ref="D16:E16"/>
    <mergeCell ref="D5:F5"/>
    <mergeCell ref="L15:N15"/>
    <mergeCell ref="L16:N16"/>
    <mergeCell ref="D13:E13"/>
    <mergeCell ref="D18:E18"/>
    <mergeCell ref="D15:E15"/>
    <mergeCell ref="L18:N18"/>
    <mergeCell ref="L19:N19"/>
    <mergeCell ref="L13:N13"/>
    <mergeCell ref="L6:N6"/>
    <mergeCell ref="L8:N8"/>
    <mergeCell ref="L4:N4"/>
    <mergeCell ref="L11:N11"/>
    <mergeCell ref="L14:N14"/>
    <mergeCell ref="C2:D2"/>
    <mergeCell ref="E2:G2"/>
    <mergeCell ref="D9:F9"/>
    <mergeCell ref="E3:G3"/>
    <mergeCell ref="L5:N5"/>
    <mergeCell ref="D17:E17"/>
    <mergeCell ref="L17:N17"/>
    <mergeCell ref="C3:D3"/>
    <mergeCell ref="D8:F8"/>
    <mergeCell ref="L3:N3"/>
    <mergeCell ref="C14:E14"/>
    <mergeCell ref="F13:G14"/>
    <mergeCell ref="D76:G76"/>
    <mergeCell ref="D74:E74"/>
    <mergeCell ref="L76:N76"/>
    <mergeCell ref="L74:N74"/>
    <mergeCell ref="D71:E71"/>
    <mergeCell ref="L73:N73"/>
    <mergeCell ref="D70:E70"/>
    <mergeCell ref="D72:E72"/>
    <mergeCell ref="D69:E69"/>
    <mergeCell ref="D68:E68"/>
    <mergeCell ref="D64:E64"/>
    <mergeCell ref="L69:N69"/>
    <mergeCell ref="L63:N63"/>
    <mergeCell ref="D66:E66"/>
    <mergeCell ref="L64:N64"/>
    <mergeCell ref="B1:M1"/>
    <mergeCell ref="D53:E53"/>
    <mergeCell ref="L72:N72"/>
    <mergeCell ref="L66:N66"/>
    <mergeCell ref="L67:N67"/>
    <mergeCell ref="D65:E65"/>
    <mergeCell ref="L70:N70"/>
    <mergeCell ref="L68:N68"/>
    <mergeCell ref="L60:N60"/>
    <mergeCell ref="L59:N59"/>
    <mergeCell ref="D59:E59"/>
    <mergeCell ref="D51:E51"/>
    <mergeCell ref="D60:E60"/>
    <mergeCell ref="L58:N58"/>
    <mergeCell ref="D56:E56"/>
    <mergeCell ref="D57:E57"/>
    <mergeCell ref="D52:E52"/>
    <mergeCell ref="L52:N52"/>
    <mergeCell ref="L61:N61"/>
    <mergeCell ref="D62:E62"/>
    <mergeCell ref="L21:N21"/>
    <mergeCell ref="L22:N22"/>
    <mergeCell ref="D32:E32"/>
    <mergeCell ref="D38:E38"/>
    <mergeCell ref="D19:E19"/>
    <mergeCell ref="D21:E21"/>
    <mergeCell ref="L23:N23"/>
    <mergeCell ref="L28:M28"/>
    <mergeCell ref="D29:E29"/>
    <mergeCell ref="L34:N34"/>
    <mergeCell ref="D26:E26"/>
    <mergeCell ref="D35:E35"/>
    <mergeCell ref="L30:N31"/>
    <mergeCell ref="L29:M29"/>
    <mergeCell ref="D31:E31"/>
    <mergeCell ref="D23:E23"/>
    <mergeCell ref="D25:E25"/>
    <mergeCell ref="L25:N25"/>
    <mergeCell ref="D34:E34"/>
    <mergeCell ref="L26:M26"/>
    <mergeCell ref="D28:E28"/>
    <mergeCell ref="D27:E27"/>
    <mergeCell ref="L37:N37"/>
    <mergeCell ref="D36:E36"/>
    <mergeCell ref="D55:E55"/>
    <mergeCell ref="D54:E54"/>
    <mergeCell ref="D61:E61"/>
    <mergeCell ref="D49:E49"/>
    <mergeCell ref="D37:E37"/>
    <mergeCell ref="L46:N46"/>
    <mergeCell ref="D47:E47"/>
    <mergeCell ref="D43:E43"/>
    <mergeCell ref="D40:E40"/>
    <mergeCell ref="L43:N43"/>
    <mergeCell ref="L53:N53"/>
    <mergeCell ref="L45:N45"/>
    <mergeCell ref="L49:N49"/>
    <mergeCell ref="D50:E50"/>
    <mergeCell ref="D48:E48"/>
    <mergeCell ref="D39:E39"/>
    <mergeCell ref="D41:E41"/>
    <mergeCell ref="D42:E42"/>
    <mergeCell ref="L42:N42"/>
    <mergeCell ref="L40:N40"/>
    <mergeCell ref="D46:E46"/>
    <mergeCell ref="D58:E58"/>
  </mergeCells>
  <phoneticPr fontId="2" type="noConversion"/>
  <hyperlinks>
    <hyperlink ref="L15" r:id="rId1"/>
  </hyperlinks>
  <printOptions gridLines="1"/>
  <pageMargins left="0.78740157480314965" right="0.39370078740157483" top="0.86614173228346458" bottom="0.78740157480314965" header="0.39370078740157483" footer="0.39370078740157483"/>
  <pageSetup paperSize="9" scale="70" fitToHeight="2" orientation="portrait"/>
  <headerFooter alignWithMargins="0">
    <oddHeader>&amp;C&amp;"Arial,Fett"&amp;20&amp;F, &amp;A, Seite &amp;P</oddHeader>
    <oddFooter>&amp;L&amp;8Ausgedruckt am &amp;D&amp;C&amp;8
&amp;R
&amp;8Autor der Vorlage: Plusminus 
www.schulden.ch/mm/Budget.xls</oddFooter>
  </headerFooter>
  <rowBreaks count="2" manualBreakCount="2">
    <brk id="41" min="2" max="13" man="1"/>
    <brk id="86" min="2" max="13" man="1"/>
  </row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enableFormatConditionsCalculation="0"/>
  <dimension ref="A1:S173"/>
  <sheetViews>
    <sheetView showZeros="0" zoomScaleSheetLayoutView="100" workbookViewId="0">
      <pane xSplit="1" ySplit="3" topLeftCell="B4" activePane="bottomRight" state="frozen"/>
      <selection pane="topRight" activeCell="C1" sqref="C1"/>
      <selection pane="bottomLeft" activeCell="A8" sqref="A8"/>
      <selection pane="bottomRight" activeCell="K3" sqref="K3:M3"/>
    </sheetView>
  </sheetViews>
  <sheetFormatPr baseColWidth="10" defaultRowHeight="12" x14ac:dyDescent="0"/>
  <cols>
    <col min="1" max="1" width="0.83203125" style="150" customWidth="1"/>
    <col min="2" max="2" width="2.5" style="150" customWidth="1"/>
    <col min="3" max="3" width="26.33203125" style="150" customWidth="1"/>
    <col min="4" max="4" width="26.83203125" style="150" customWidth="1"/>
    <col min="5" max="5" width="2.5" style="157" hidden="1" customWidth="1"/>
    <col min="6" max="6" width="2.5" style="157" customWidth="1"/>
    <col min="7" max="7" width="10" style="158" customWidth="1"/>
    <col min="8" max="8" width="8.83203125" style="159" customWidth="1"/>
    <col min="9" max="9" width="10.5" style="160" customWidth="1"/>
    <col min="10" max="10" width="10.5" style="150" customWidth="1"/>
    <col min="11" max="11" width="4.83203125" style="156" customWidth="1"/>
    <col min="12" max="12" width="15.1640625" style="155" customWidth="1"/>
    <col min="13" max="13" width="8" style="27" customWidth="1"/>
    <col min="14" max="14" width="6.5" style="150" customWidth="1"/>
    <col min="15" max="16384" width="10.83203125" style="150"/>
  </cols>
  <sheetData>
    <row r="1" spans="1:19" ht="6" customHeight="1" thickBot="1">
      <c r="A1" s="149"/>
      <c r="B1" s="460"/>
      <c r="C1" s="460"/>
      <c r="D1" s="460"/>
      <c r="E1" s="460"/>
      <c r="F1" s="460"/>
      <c r="G1" s="460"/>
      <c r="H1" s="460"/>
      <c r="I1" s="460"/>
      <c r="J1" s="460"/>
      <c r="K1" s="460"/>
      <c r="L1" s="166"/>
      <c r="M1" s="167"/>
    </row>
    <row r="2" spans="1:19" ht="57.75" customHeight="1">
      <c r="A2" s="161"/>
      <c r="B2" s="464" t="s">
        <v>94</v>
      </c>
      <c r="C2" s="462"/>
      <c r="D2" s="466"/>
      <c r="E2" s="462"/>
      <c r="F2" s="462"/>
      <c r="G2" s="207" t="s">
        <v>57</v>
      </c>
      <c r="H2" s="207" t="s">
        <v>44</v>
      </c>
      <c r="I2" s="208" t="s">
        <v>45</v>
      </c>
      <c r="J2" s="208" t="s">
        <v>45</v>
      </c>
      <c r="K2" s="461" t="s">
        <v>54</v>
      </c>
      <c r="L2" s="462"/>
      <c r="M2" s="463"/>
      <c r="N2" s="164"/>
    </row>
    <row r="3" spans="1:19" ht="30.75" customHeight="1">
      <c r="A3" s="162"/>
      <c r="B3" s="465" t="s">
        <v>55</v>
      </c>
      <c r="C3" s="447"/>
      <c r="D3" s="467">
        <f>J42</f>
        <v>0</v>
      </c>
      <c r="E3" s="447"/>
      <c r="F3" s="447"/>
      <c r="G3" s="172"/>
      <c r="H3" s="173"/>
      <c r="I3" s="174" t="s">
        <v>2</v>
      </c>
      <c r="J3" s="175" t="s">
        <v>1</v>
      </c>
      <c r="K3" s="373"/>
      <c r="L3" s="374"/>
      <c r="M3" s="375"/>
      <c r="N3" s="165"/>
    </row>
    <row r="4" spans="1:19" ht="15.75" customHeight="1">
      <c r="A4" s="163"/>
      <c r="B4" s="209"/>
      <c r="C4" s="453"/>
      <c r="D4" s="453"/>
      <c r="E4" s="174"/>
      <c r="F4" s="174"/>
      <c r="G4" s="172"/>
      <c r="H4" s="177"/>
      <c r="I4" s="178"/>
      <c r="J4" s="179"/>
      <c r="K4" s="446"/>
      <c r="L4" s="447"/>
      <c r="M4" s="448"/>
      <c r="N4" s="22"/>
      <c r="O4" s="22"/>
      <c r="P4" s="22"/>
      <c r="Q4" s="22"/>
      <c r="R4" s="22"/>
      <c r="S4" s="22"/>
    </row>
    <row r="5" spans="1:19" ht="21.75" customHeight="1">
      <c r="A5" s="163"/>
      <c r="B5" s="451" t="s">
        <v>70</v>
      </c>
      <c r="C5" s="452"/>
      <c r="D5" s="452"/>
      <c r="E5" s="172"/>
      <c r="F5" s="172"/>
      <c r="G5" s="173"/>
      <c r="H5" s="173"/>
      <c r="I5" s="180"/>
      <c r="J5" s="180"/>
      <c r="K5" s="454" t="s">
        <v>14</v>
      </c>
      <c r="L5" s="447"/>
      <c r="M5" s="448"/>
      <c r="N5" s="22"/>
      <c r="O5" s="22"/>
      <c r="P5" s="22"/>
      <c r="Q5" s="22"/>
      <c r="R5" s="22"/>
      <c r="S5" s="22"/>
    </row>
    <row r="6" spans="1:19" s="151" customFormat="1" ht="19.5" customHeight="1">
      <c r="A6" s="162"/>
      <c r="B6" s="274"/>
      <c r="C6" s="442" t="s">
        <v>97</v>
      </c>
      <c r="D6" s="443"/>
      <c r="E6" s="181"/>
      <c r="F6" s="182" t="s">
        <v>52</v>
      </c>
      <c r="G6" s="183"/>
      <c r="H6" s="184">
        <v>12</v>
      </c>
      <c r="I6" s="185" t="str">
        <f>IF(G6&gt;0,ROUND(G6*H6,0)," ")</f>
        <v xml:space="preserve"> </v>
      </c>
      <c r="J6" s="186" t="str">
        <f>IF(G6&gt;0,ROUND(G6*H6/12,1)," ")</f>
        <v xml:space="preserve"> </v>
      </c>
      <c r="K6" s="444"/>
      <c r="L6" s="449"/>
      <c r="M6" s="450"/>
      <c r="N6" s="22"/>
      <c r="O6" s="22"/>
      <c r="P6" s="22"/>
      <c r="Q6" s="22"/>
      <c r="R6" s="22"/>
      <c r="S6" s="22"/>
    </row>
    <row r="7" spans="1:19" s="151" customFormat="1" ht="19.5" customHeight="1">
      <c r="A7" s="162"/>
      <c r="B7" s="274"/>
      <c r="C7" s="442" t="s">
        <v>89</v>
      </c>
      <c r="D7" s="443"/>
      <c r="E7" s="181"/>
      <c r="F7" s="182" t="s">
        <v>13</v>
      </c>
      <c r="G7" s="183"/>
      <c r="H7" s="184">
        <v>12</v>
      </c>
      <c r="I7" s="185" t="str">
        <f t="shared" ref="I7:I20" si="0">IF(G7&gt;0,ROUND(G7*H7,0)," ")</f>
        <v xml:space="preserve"> </v>
      </c>
      <c r="J7" s="186" t="str">
        <f t="shared" ref="J7:J20" si="1">IF(G7&gt;0,ROUND(G7*H7/12,1)," ")</f>
        <v xml:space="preserve"> </v>
      </c>
      <c r="K7" s="444"/>
      <c r="L7" s="449"/>
      <c r="M7" s="450"/>
      <c r="N7" s="22"/>
      <c r="O7" s="22"/>
      <c r="P7" s="22"/>
      <c r="Q7" s="22"/>
      <c r="R7" s="22"/>
      <c r="S7" s="22"/>
    </row>
    <row r="8" spans="1:19" s="151" customFormat="1" ht="21" customHeight="1">
      <c r="A8" s="162"/>
      <c r="B8" s="274"/>
      <c r="C8" s="442" t="s">
        <v>37</v>
      </c>
      <c r="D8" s="443"/>
      <c r="E8" s="181"/>
      <c r="F8" s="182" t="s">
        <v>53</v>
      </c>
      <c r="G8" s="183"/>
      <c r="H8" s="184">
        <v>1</v>
      </c>
      <c r="I8" s="185" t="str">
        <f t="shared" si="0"/>
        <v xml:space="preserve"> </v>
      </c>
      <c r="J8" s="186" t="str">
        <f t="shared" si="1"/>
        <v xml:space="preserve"> </v>
      </c>
      <c r="K8" s="444"/>
      <c r="L8" s="449"/>
      <c r="M8" s="450"/>
      <c r="N8" s="22"/>
      <c r="O8" s="22"/>
      <c r="P8" s="22"/>
      <c r="Q8" s="22"/>
      <c r="R8" s="22"/>
      <c r="S8" s="22"/>
    </row>
    <row r="9" spans="1:19" s="151" customFormat="1" ht="22.5" customHeight="1">
      <c r="A9" s="162"/>
      <c r="B9" s="276"/>
      <c r="C9" s="442" t="s">
        <v>25</v>
      </c>
      <c r="D9" s="443"/>
      <c r="E9" s="181"/>
      <c r="F9" s="182" t="s">
        <v>53</v>
      </c>
      <c r="G9" s="183"/>
      <c r="H9" s="184">
        <v>1</v>
      </c>
      <c r="I9" s="185" t="str">
        <f t="shared" si="0"/>
        <v xml:space="preserve"> </v>
      </c>
      <c r="J9" s="186" t="str">
        <f t="shared" si="1"/>
        <v xml:space="preserve"> </v>
      </c>
      <c r="K9" s="444"/>
      <c r="L9" s="449"/>
      <c r="M9" s="450"/>
      <c r="N9" s="22"/>
      <c r="O9" s="22"/>
      <c r="P9" s="22"/>
      <c r="Q9" s="22"/>
      <c r="R9" s="22"/>
      <c r="S9" s="22"/>
    </row>
    <row r="10" spans="1:19" s="151" customFormat="1" ht="24" customHeight="1">
      <c r="A10" s="162"/>
      <c r="B10" s="277"/>
      <c r="C10" s="442" t="s">
        <v>99</v>
      </c>
      <c r="D10" s="443"/>
      <c r="E10" s="181"/>
      <c r="F10" s="182" t="s">
        <v>53</v>
      </c>
      <c r="G10" s="183"/>
      <c r="H10" s="184">
        <v>12</v>
      </c>
      <c r="I10" s="185" t="str">
        <f t="shared" si="0"/>
        <v xml:space="preserve"> </v>
      </c>
      <c r="J10" s="186" t="str">
        <f t="shared" si="1"/>
        <v xml:space="preserve"> </v>
      </c>
      <c r="K10" s="444" t="s">
        <v>93</v>
      </c>
      <c r="L10" s="447"/>
      <c r="M10" s="448"/>
      <c r="N10" s="22"/>
      <c r="O10" s="22"/>
      <c r="P10" s="22"/>
      <c r="Q10" s="22"/>
      <c r="R10" s="22"/>
      <c r="S10" s="22"/>
    </row>
    <row r="11" spans="1:19" s="151" customFormat="1" ht="24" customHeight="1">
      <c r="A11" s="162"/>
      <c r="B11" s="277"/>
      <c r="C11" s="442" t="s">
        <v>90</v>
      </c>
      <c r="D11" s="443"/>
      <c r="E11" s="181"/>
      <c r="F11" s="182" t="s">
        <v>13</v>
      </c>
      <c r="G11" s="183"/>
      <c r="H11" s="184">
        <v>12</v>
      </c>
      <c r="I11" s="185" t="str">
        <f>IF(G11&gt;0,ROUND(G11*H11,0)," ")</f>
        <v xml:space="preserve"> </v>
      </c>
      <c r="J11" s="186" t="str">
        <f>IF(G11&gt;0,ROUND(G11*H11/12,1)," ")</f>
        <v xml:space="preserve"> </v>
      </c>
      <c r="K11" s="444"/>
      <c r="L11" s="447"/>
      <c r="M11" s="448"/>
      <c r="N11" s="22"/>
      <c r="O11" s="22"/>
      <c r="P11" s="22"/>
      <c r="Q11" s="22"/>
      <c r="R11" s="22"/>
      <c r="S11" s="22"/>
    </row>
    <row r="12" spans="1:19" s="151" customFormat="1" ht="17.25" customHeight="1">
      <c r="A12" s="162"/>
      <c r="B12" s="277"/>
      <c r="C12" s="442" t="s">
        <v>91</v>
      </c>
      <c r="D12" s="443"/>
      <c r="E12" s="181"/>
      <c r="F12" s="182" t="s">
        <v>53</v>
      </c>
      <c r="G12" s="183"/>
      <c r="H12" s="184">
        <v>1</v>
      </c>
      <c r="I12" s="185" t="str">
        <f>IF(G12&gt;0,ROUND(G12*H12,0)," ")</f>
        <v xml:space="preserve"> </v>
      </c>
      <c r="J12" s="186" t="str">
        <f>IF(G12&gt;0,ROUND(G12*H12/12,1)," ")</f>
        <v xml:space="preserve"> </v>
      </c>
      <c r="K12" s="444"/>
      <c r="L12" s="444"/>
      <c r="M12" s="445"/>
      <c r="N12" s="22"/>
      <c r="O12" s="22"/>
      <c r="P12" s="22"/>
      <c r="Q12" s="22"/>
      <c r="R12" s="22"/>
      <c r="S12" s="22"/>
    </row>
    <row r="13" spans="1:19" s="151" customFormat="1" ht="17">
      <c r="A13" s="162"/>
      <c r="B13" s="277"/>
      <c r="C13" s="442" t="s">
        <v>101</v>
      </c>
      <c r="D13" s="443"/>
      <c r="E13" s="181"/>
      <c r="F13" s="182" t="s">
        <v>13</v>
      </c>
      <c r="G13" s="183"/>
      <c r="H13" s="184">
        <v>1</v>
      </c>
      <c r="I13" s="185" t="str">
        <f t="shared" si="0"/>
        <v xml:space="preserve"> </v>
      </c>
      <c r="J13" s="186" t="str">
        <f t="shared" si="1"/>
        <v xml:space="preserve"> </v>
      </c>
      <c r="K13" s="444"/>
      <c r="L13" s="444"/>
      <c r="M13" s="445"/>
      <c r="N13" s="22"/>
      <c r="O13" s="22"/>
      <c r="P13" s="22"/>
      <c r="Q13" s="22"/>
      <c r="R13" s="22"/>
      <c r="S13" s="22"/>
    </row>
    <row r="14" spans="1:19" s="151" customFormat="1" ht="19.5" customHeight="1">
      <c r="A14" s="162"/>
      <c r="B14" s="277"/>
      <c r="C14" s="442" t="s">
        <v>12</v>
      </c>
      <c r="D14" s="443"/>
      <c r="E14" s="181"/>
      <c r="F14" s="182" t="s">
        <v>53</v>
      </c>
      <c r="G14" s="183"/>
      <c r="H14" s="184">
        <v>1</v>
      </c>
      <c r="I14" s="185" t="str">
        <f t="shared" si="0"/>
        <v xml:space="preserve"> </v>
      </c>
      <c r="J14" s="186" t="str">
        <f t="shared" si="1"/>
        <v xml:space="preserve"> </v>
      </c>
      <c r="K14" s="444"/>
      <c r="L14" s="444"/>
      <c r="M14" s="445"/>
      <c r="N14" s="22"/>
      <c r="O14" s="22"/>
      <c r="P14" s="22"/>
      <c r="Q14" s="22"/>
      <c r="R14" s="22"/>
      <c r="S14" s="22"/>
    </row>
    <row r="15" spans="1:19" s="151" customFormat="1" ht="17.25" customHeight="1">
      <c r="A15" s="162"/>
      <c r="B15" s="278"/>
      <c r="C15" s="442" t="s">
        <v>22</v>
      </c>
      <c r="D15" s="443"/>
      <c r="E15" s="181"/>
      <c r="F15" s="182" t="s">
        <v>53</v>
      </c>
      <c r="G15" s="183"/>
      <c r="H15" s="184">
        <v>1</v>
      </c>
      <c r="I15" s="185" t="str">
        <f t="shared" si="0"/>
        <v xml:space="preserve"> </v>
      </c>
      <c r="J15" s="186" t="str">
        <f t="shared" si="1"/>
        <v xml:space="preserve"> </v>
      </c>
      <c r="K15" s="444"/>
      <c r="L15" s="444"/>
      <c r="M15" s="445"/>
      <c r="N15" s="22"/>
      <c r="O15" s="22"/>
      <c r="P15" s="22"/>
      <c r="Q15" s="22"/>
      <c r="R15" s="22"/>
      <c r="S15" s="22"/>
    </row>
    <row r="16" spans="1:19" s="151" customFormat="1" ht="19.5" customHeight="1">
      <c r="A16" s="162"/>
      <c r="B16" s="278"/>
      <c r="C16" s="442" t="s">
        <v>198</v>
      </c>
      <c r="D16" s="443"/>
      <c r="E16" s="181"/>
      <c r="F16" s="182" t="s">
        <v>13</v>
      </c>
      <c r="G16" s="183"/>
      <c r="H16" s="184">
        <v>12</v>
      </c>
      <c r="I16" s="185" t="str">
        <f t="shared" si="0"/>
        <v xml:space="preserve"> </v>
      </c>
      <c r="J16" s="186" t="str">
        <f t="shared" si="1"/>
        <v xml:space="preserve"> </v>
      </c>
      <c r="K16" s="444"/>
      <c r="L16" s="444"/>
      <c r="M16" s="445"/>
      <c r="N16" s="22"/>
      <c r="O16" s="22"/>
      <c r="P16" s="22"/>
      <c r="Q16" s="22"/>
      <c r="R16" s="22"/>
      <c r="S16" s="22"/>
    </row>
    <row r="17" spans="1:19" s="151" customFormat="1" ht="26.25" customHeight="1">
      <c r="A17" s="162"/>
      <c r="B17" s="278"/>
      <c r="C17" s="442" t="s">
        <v>5</v>
      </c>
      <c r="D17" s="443"/>
      <c r="E17" s="181"/>
      <c r="F17" s="182" t="s">
        <v>13</v>
      </c>
      <c r="G17" s="183"/>
      <c r="H17" s="184">
        <v>12</v>
      </c>
      <c r="I17" s="185" t="str">
        <f t="shared" si="0"/>
        <v xml:space="preserve"> </v>
      </c>
      <c r="J17" s="186" t="str">
        <f t="shared" si="1"/>
        <v xml:space="preserve"> </v>
      </c>
      <c r="K17" s="444" t="s">
        <v>185</v>
      </c>
      <c r="L17" s="444"/>
      <c r="M17" s="445"/>
      <c r="N17" s="22"/>
      <c r="O17" s="22"/>
      <c r="P17" s="22"/>
      <c r="Q17" s="22"/>
      <c r="R17" s="22"/>
      <c r="S17" s="22"/>
    </row>
    <row r="18" spans="1:19" s="151" customFormat="1" ht="18" customHeight="1">
      <c r="A18" s="162"/>
      <c r="B18" s="279"/>
      <c r="C18" s="442" t="s">
        <v>6</v>
      </c>
      <c r="D18" s="443"/>
      <c r="E18" s="181"/>
      <c r="F18" s="182" t="s">
        <v>13</v>
      </c>
      <c r="G18" s="183"/>
      <c r="H18" s="184">
        <v>12</v>
      </c>
      <c r="I18" s="185" t="str">
        <f t="shared" si="0"/>
        <v xml:space="preserve"> </v>
      </c>
      <c r="J18" s="186" t="str">
        <f t="shared" si="1"/>
        <v xml:space="preserve"> </v>
      </c>
      <c r="K18" s="444"/>
      <c r="L18" s="444"/>
      <c r="M18" s="445"/>
      <c r="N18" s="22"/>
      <c r="O18" s="22"/>
      <c r="P18" s="22"/>
      <c r="Q18" s="22"/>
      <c r="R18" s="22"/>
      <c r="S18" s="22"/>
    </row>
    <row r="19" spans="1:19" s="151" customFormat="1" ht="19.5" customHeight="1">
      <c r="A19" s="162"/>
      <c r="B19" s="279"/>
      <c r="C19" s="442" t="s">
        <v>40</v>
      </c>
      <c r="D19" s="443"/>
      <c r="E19" s="181"/>
      <c r="F19" s="182" t="s">
        <v>13</v>
      </c>
      <c r="G19" s="183"/>
      <c r="H19" s="184">
        <v>12</v>
      </c>
      <c r="I19" s="185" t="str">
        <f>IF(G19&gt;0,ROUND(G19*H19,0)," ")</f>
        <v xml:space="preserve"> </v>
      </c>
      <c r="J19" s="186" t="str">
        <f>IF(G19&gt;0,ROUND(G19*H19/12,1)," ")</f>
        <v xml:space="preserve"> </v>
      </c>
      <c r="K19" s="444"/>
      <c r="L19" s="444"/>
      <c r="M19" s="445"/>
      <c r="N19" s="22"/>
      <c r="O19" s="22"/>
      <c r="P19" s="22"/>
      <c r="Q19" s="22"/>
      <c r="R19" s="22"/>
      <c r="S19" s="22"/>
    </row>
    <row r="20" spans="1:19" s="151" customFormat="1" ht="19.5" customHeight="1">
      <c r="A20" s="162"/>
      <c r="B20" s="279"/>
      <c r="C20" s="442" t="s">
        <v>48</v>
      </c>
      <c r="D20" s="443"/>
      <c r="E20" s="181"/>
      <c r="F20" s="182" t="s">
        <v>13</v>
      </c>
      <c r="G20" s="183"/>
      <c r="H20" s="184">
        <v>52</v>
      </c>
      <c r="I20" s="185" t="str">
        <f t="shared" si="0"/>
        <v xml:space="preserve"> </v>
      </c>
      <c r="J20" s="186" t="str">
        <f t="shared" si="1"/>
        <v xml:space="preserve"> </v>
      </c>
      <c r="K20" s="444"/>
      <c r="L20" s="444"/>
      <c r="M20" s="445"/>
      <c r="N20" s="22"/>
      <c r="O20" s="22"/>
      <c r="P20" s="22"/>
      <c r="Q20" s="22"/>
      <c r="R20" s="22"/>
      <c r="S20" s="22"/>
    </row>
    <row r="21" spans="1:19" s="151" customFormat="1" ht="19.5" customHeight="1">
      <c r="A21" s="162"/>
      <c r="B21" s="279"/>
      <c r="C21" s="442" t="s">
        <v>43</v>
      </c>
      <c r="D21" s="443"/>
      <c r="E21" s="181"/>
      <c r="F21" s="182" t="s">
        <v>13</v>
      </c>
      <c r="G21" s="183"/>
      <c r="H21" s="184">
        <v>365</v>
      </c>
      <c r="I21" s="185" t="str">
        <f t="shared" ref="I21:I28" si="2">IF(G21&gt;0,ROUND(G21*H21,0)," ")</f>
        <v xml:space="preserve"> </v>
      </c>
      <c r="J21" s="186" t="str">
        <f t="shared" ref="J21:J28" si="3">IF(G21&gt;0,ROUND(G21*H21/12,1)," ")</f>
        <v xml:space="preserve"> </v>
      </c>
      <c r="K21" s="444"/>
      <c r="L21" s="444"/>
      <c r="M21" s="445"/>
      <c r="N21" s="22"/>
      <c r="O21" s="22"/>
      <c r="P21" s="22"/>
      <c r="Q21" s="22"/>
      <c r="R21" s="22"/>
      <c r="S21" s="22"/>
    </row>
    <row r="22" spans="1:19" s="151" customFormat="1" ht="19.5" customHeight="1">
      <c r="A22" s="162"/>
      <c r="B22" s="279"/>
      <c r="C22" s="442" t="s">
        <v>42</v>
      </c>
      <c r="D22" s="443"/>
      <c r="E22" s="181"/>
      <c r="F22" s="182" t="s">
        <v>13</v>
      </c>
      <c r="G22" s="183"/>
      <c r="H22" s="184">
        <v>365</v>
      </c>
      <c r="I22" s="185" t="str">
        <f t="shared" si="2"/>
        <v xml:space="preserve"> </v>
      </c>
      <c r="J22" s="186" t="str">
        <f t="shared" si="3"/>
        <v xml:space="preserve"> </v>
      </c>
      <c r="K22" s="444"/>
      <c r="L22" s="444"/>
      <c r="M22" s="445"/>
      <c r="N22" s="22"/>
      <c r="O22" s="22"/>
      <c r="P22" s="22"/>
      <c r="Q22" s="22"/>
      <c r="R22" s="22"/>
      <c r="S22" s="22"/>
    </row>
    <row r="23" spans="1:19" s="151" customFormat="1" ht="19.5" customHeight="1">
      <c r="A23" s="162"/>
      <c r="B23" s="279"/>
      <c r="C23" s="442" t="s">
        <v>8</v>
      </c>
      <c r="D23" s="443"/>
      <c r="E23" s="181"/>
      <c r="F23" s="182" t="s">
        <v>13</v>
      </c>
      <c r="G23" s="183"/>
      <c r="H23" s="184">
        <v>12</v>
      </c>
      <c r="I23" s="185" t="str">
        <f t="shared" si="2"/>
        <v xml:space="preserve"> </v>
      </c>
      <c r="J23" s="186" t="str">
        <f t="shared" si="3"/>
        <v xml:space="preserve"> </v>
      </c>
      <c r="K23" s="444"/>
      <c r="L23" s="444"/>
      <c r="M23" s="445"/>
      <c r="N23" s="22"/>
      <c r="O23" s="22"/>
      <c r="P23" s="22"/>
      <c r="Q23" s="22"/>
      <c r="R23" s="22"/>
      <c r="S23" s="22"/>
    </row>
    <row r="24" spans="1:19" s="151" customFormat="1" ht="19.5" customHeight="1">
      <c r="A24" s="162"/>
      <c r="B24" s="279"/>
      <c r="C24" s="442" t="s">
        <v>10</v>
      </c>
      <c r="D24" s="443"/>
      <c r="E24" s="181"/>
      <c r="F24" s="182" t="s">
        <v>13</v>
      </c>
      <c r="G24" s="183"/>
      <c r="H24" s="184">
        <v>12</v>
      </c>
      <c r="I24" s="185" t="str">
        <f t="shared" si="2"/>
        <v xml:space="preserve"> </v>
      </c>
      <c r="J24" s="186" t="str">
        <f t="shared" si="3"/>
        <v xml:space="preserve"> </v>
      </c>
      <c r="K24" s="444"/>
      <c r="L24" s="444"/>
      <c r="M24" s="445"/>
      <c r="N24" s="22"/>
      <c r="O24" s="22"/>
      <c r="P24" s="22"/>
      <c r="Q24" s="22"/>
      <c r="R24" s="22"/>
      <c r="S24" s="22"/>
    </row>
    <row r="25" spans="1:19" s="151" customFormat="1" ht="18.75" customHeight="1">
      <c r="A25" s="162"/>
      <c r="B25" s="279"/>
      <c r="C25" s="442" t="s">
        <v>7</v>
      </c>
      <c r="D25" s="443"/>
      <c r="E25" s="181"/>
      <c r="F25" s="182" t="s">
        <v>13</v>
      </c>
      <c r="G25" s="183"/>
      <c r="H25" s="184">
        <v>1</v>
      </c>
      <c r="I25" s="185" t="str">
        <f t="shared" si="2"/>
        <v xml:space="preserve"> </v>
      </c>
      <c r="J25" s="186" t="str">
        <f t="shared" si="3"/>
        <v xml:space="preserve"> </v>
      </c>
      <c r="K25" s="444"/>
      <c r="L25" s="444"/>
      <c r="M25" s="445"/>
      <c r="N25" s="22"/>
      <c r="O25" s="22"/>
      <c r="P25" s="22"/>
      <c r="Q25" s="22"/>
      <c r="R25" s="22"/>
      <c r="S25" s="22"/>
    </row>
    <row r="26" spans="1:19" s="151" customFormat="1" ht="21" customHeight="1">
      <c r="A26" s="162"/>
      <c r="B26" s="279"/>
      <c r="C26" s="442" t="s">
        <v>50</v>
      </c>
      <c r="D26" s="443"/>
      <c r="E26" s="181"/>
      <c r="F26" s="182" t="s">
        <v>13</v>
      </c>
      <c r="G26" s="183"/>
      <c r="H26" s="184">
        <v>1</v>
      </c>
      <c r="I26" s="185" t="str">
        <f t="shared" si="2"/>
        <v xml:space="preserve"> </v>
      </c>
      <c r="J26" s="186" t="str">
        <f t="shared" si="3"/>
        <v xml:space="preserve"> </v>
      </c>
      <c r="K26" s="444"/>
      <c r="L26" s="444"/>
      <c r="M26" s="445"/>
      <c r="N26" s="22"/>
      <c r="O26" s="22"/>
      <c r="P26" s="22"/>
      <c r="Q26" s="22"/>
      <c r="R26" s="22"/>
      <c r="S26" s="22"/>
    </row>
    <row r="27" spans="1:19" s="151" customFormat="1" ht="18.75" customHeight="1">
      <c r="A27" s="162"/>
      <c r="B27" s="279"/>
      <c r="C27" s="442" t="s">
        <v>179</v>
      </c>
      <c r="D27" s="443"/>
      <c r="E27" s="181"/>
      <c r="F27" s="182" t="s">
        <v>53</v>
      </c>
      <c r="G27" s="183"/>
      <c r="H27" s="184">
        <v>1</v>
      </c>
      <c r="I27" s="185" t="str">
        <f t="shared" si="2"/>
        <v xml:space="preserve"> </v>
      </c>
      <c r="J27" s="186" t="str">
        <f t="shared" si="3"/>
        <v xml:space="preserve"> </v>
      </c>
      <c r="K27" s="444"/>
      <c r="L27" s="444"/>
      <c r="M27" s="445"/>
      <c r="N27" s="22"/>
      <c r="O27" s="22"/>
      <c r="P27" s="22"/>
      <c r="Q27" s="22"/>
      <c r="R27" s="22"/>
      <c r="S27" s="22"/>
    </row>
    <row r="28" spans="1:19" s="151" customFormat="1" ht="19.5" customHeight="1">
      <c r="A28" s="162"/>
      <c r="B28" s="71"/>
      <c r="C28" s="442"/>
      <c r="D28" s="443"/>
      <c r="E28" s="181"/>
      <c r="F28" s="182"/>
      <c r="G28" s="183"/>
      <c r="H28" s="184">
        <v>12</v>
      </c>
      <c r="I28" s="185" t="str">
        <f t="shared" si="2"/>
        <v xml:space="preserve"> </v>
      </c>
      <c r="J28" s="186" t="str">
        <f t="shared" si="3"/>
        <v xml:space="preserve"> </v>
      </c>
      <c r="K28" s="444"/>
      <c r="L28" s="444"/>
      <c r="M28" s="445"/>
      <c r="N28" s="22"/>
      <c r="O28" s="22"/>
      <c r="P28" s="22"/>
      <c r="Q28" s="22"/>
      <c r="R28" s="22"/>
      <c r="S28" s="22"/>
    </row>
    <row r="29" spans="1:19" s="151" customFormat="1" ht="19.5" customHeight="1">
      <c r="A29" s="163"/>
      <c r="B29" s="280"/>
      <c r="C29" s="455" t="s">
        <v>71</v>
      </c>
      <c r="D29" s="447"/>
      <c r="E29" s="447"/>
      <c r="F29" s="447"/>
      <c r="G29" s="185"/>
      <c r="H29" s="188"/>
      <c r="I29" s="189">
        <f>ROUNDUP(SUM(I6:I28),0)</f>
        <v>0</v>
      </c>
      <c r="J29" s="189">
        <f>SUM(J6:J28)</f>
        <v>0</v>
      </c>
      <c r="K29" s="444"/>
      <c r="L29" s="444"/>
      <c r="M29" s="445"/>
      <c r="N29" s="22"/>
      <c r="O29" s="22"/>
      <c r="P29" s="22"/>
      <c r="Q29" s="22"/>
      <c r="R29" s="22"/>
      <c r="S29" s="22"/>
    </row>
    <row r="30" spans="1:19" ht="10.5" customHeight="1">
      <c r="A30" s="163"/>
      <c r="B30" s="280"/>
      <c r="C30" s="187"/>
      <c r="D30" s="187"/>
      <c r="E30" s="190"/>
      <c r="F30" s="190"/>
      <c r="G30" s="191"/>
      <c r="H30" s="177"/>
      <c r="I30" s="192"/>
      <c r="J30" s="193"/>
      <c r="K30" s="444"/>
      <c r="L30" s="444"/>
      <c r="M30" s="445"/>
      <c r="N30" s="22"/>
      <c r="O30" s="22"/>
      <c r="P30" s="22"/>
      <c r="Q30" s="22"/>
      <c r="R30" s="22"/>
      <c r="S30" s="22"/>
    </row>
    <row r="31" spans="1:19" ht="23.25" customHeight="1">
      <c r="A31" s="163"/>
      <c r="B31" s="282" t="s">
        <v>69</v>
      </c>
      <c r="C31" s="194"/>
      <c r="D31" s="195"/>
      <c r="E31" s="190"/>
      <c r="F31" s="190"/>
      <c r="G31" s="191"/>
      <c r="H31" s="177"/>
      <c r="I31" s="192"/>
      <c r="J31" s="193"/>
      <c r="K31" s="444"/>
      <c r="L31" s="444"/>
      <c r="M31" s="445"/>
      <c r="N31" s="22"/>
      <c r="O31" s="22"/>
      <c r="P31" s="22"/>
      <c r="Q31" s="22"/>
      <c r="R31" s="22"/>
      <c r="S31" s="22"/>
    </row>
    <row r="32" spans="1:19" s="151" customFormat="1" ht="19.5" customHeight="1">
      <c r="A32" s="163"/>
      <c r="B32" s="283"/>
      <c r="C32" s="468" t="s">
        <v>24</v>
      </c>
      <c r="D32" s="468"/>
      <c r="E32" s="181"/>
      <c r="F32" s="182"/>
      <c r="G32" s="196"/>
      <c r="H32" s="197">
        <v>12</v>
      </c>
      <c r="I32" s="185" t="str">
        <f>IF(G32&gt;0,ROUND(G32*H32,0)," ")</f>
        <v xml:space="preserve"> </v>
      </c>
      <c r="J32" s="186" t="str">
        <f>IF(G32&gt;0,ROUND(G32*H32/12,1)," ")</f>
        <v xml:space="preserve"> </v>
      </c>
      <c r="K32" s="444"/>
      <c r="L32" s="444"/>
      <c r="M32" s="445"/>
      <c r="N32" s="22"/>
      <c r="O32" s="22"/>
      <c r="P32" s="22"/>
      <c r="Q32" s="22"/>
      <c r="R32" s="22"/>
      <c r="S32" s="22"/>
    </row>
    <row r="33" spans="1:19" s="151" customFormat="1" ht="19.5" customHeight="1">
      <c r="A33" s="163"/>
      <c r="B33" s="283"/>
      <c r="C33" s="468" t="s">
        <v>58</v>
      </c>
      <c r="D33" s="468"/>
      <c r="E33" s="181"/>
      <c r="F33" s="182"/>
      <c r="G33" s="196"/>
      <c r="H33" s="197">
        <v>1</v>
      </c>
      <c r="I33" s="185" t="str">
        <f>IF(G33&gt;0,ROUND(G33*H33,0)," ")</f>
        <v xml:space="preserve"> </v>
      </c>
      <c r="J33" s="186" t="str">
        <f>IF(G33&gt;0,ROUND(G33*H33/12,1)," ")</f>
        <v xml:space="preserve"> </v>
      </c>
      <c r="K33" s="444"/>
      <c r="L33" s="444"/>
      <c r="M33" s="445"/>
      <c r="N33" s="22"/>
      <c r="O33" s="22"/>
      <c r="P33" s="22"/>
      <c r="Q33" s="22"/>
      <c r="R33" s="22"/>
      <c r="S33" s="22"/>
    </row>
    <row r="34" spans="1:19" s="151" customFormat="1" ht="19.5" customHeight="1">
      <c r="A34" s="163"/>
      <c r="B34" s="283"/>
      <c r="C34" s="468" t="s">
        <v>46</v>
      </c>
      <c r="D34" s="468"/>
      <c r="E34" s="181"/>
      <c r="F34" s="182"/>
      <c r="G34" s="196"/>
      <c r="H34" s="197">
        <v>1</v>
      </c>
      <c r="I34" s="185" t="str">
        <f>IF(G34&gt;0,ROUND(G34*H34,0)," ")</f>
        <v xml:space="preserve"> </v>
      </c>
      <c r="J34" s="186" t="str">
        <f>IF(G34&gt;0,ROUND(G34*H34/12,1)," ")</f>
        <v xml:space="preserve"> </v>
      </c>
      <c r="K34" s="444"/>
      <c r="L34" s="444"/>
      <c r="M34" s="445"/>
      <c r="N34" s="22"/>
      <c r="O34" s="22"/>
      <c r="P34" s="22"/>
      <c r="Q34" s="22"/>
      <c r="R34" s="22"/>
      <c r="S34" s="22"/>
    </row>
    <row r="35" spans="1:19" s="151" customFormat="1" ht="19.5" customHeight="1">
      <c r="A35" s="163"/>
      <c r="B35" s="210"/>
      <c r="C35" s="455" t="s">
        <v>72</v>
      </c>
      <c r="D35" s="447"/>
      <c r="E35" s="447"/>
      <c r="F35" s="447"/>
      <c r="G35" s="185"/>
      <c r="H35" s="198"/>
      <c r="I35" s="189">
        <f>ROUNDUP(SUM(I32:I34),0)</f>
        <v>0</v>
      </c>
      <c r="J35" s="189">
        <f>ROUNDUP(SUM(J32:J34),0)</f>
        <v>0</v>
      </c>
      <c r="K35" s="444"/>
      <c r="L35" s="444"/>
      <c r="M35" s="445"/>
      <c r="N35" s="22"/>
      <c r="O35" s="22"/>
      <c r="P35" s="22"/>
      <c r="Q35" s="22"/>
      <c r="R35" s="22"/>
      <c r="S35" s="22"/>
    </row>
    <row r="36" spans="1:19" ht="10.5" customHeight="1">
      <c r="A36" s="22"/>
      <c r="B36" s="210"/>
      <c r="C36" s="187"/>
      <c r="D36" s="187"/>
      <c r="E36" s="190"/>
      <c r="F36" s="190"/>
      <c r="G36" s="191"/>
      <c r="H36" s="177"/>
      <c r="I36" s="192"/>
      <c r="J36" s="199"/>
      <c r="K36" s="444"/>
      <c r="L36" s="444"/>
      <c r="M36" s="445"/>
      <c r="N36" s="22"/>
      <c r="O36" s="22"/>
      <c r="P36" s="22"/>
      <c r="Q36" s="22"/>
      <c r="R36" s="22"/>
      <c r="S36" s="22"/>
    </row>
    <row r="37" spans="1:19" ht="42" customHeight="1">
      <c r="A37" s="22"/>
      <c r="B37" s="211" t="s">
        <v>68</v>
      </c>
      <c r="C37" s="200"/>
      <c r="D37" s="200"/>
      <c r="E37" s="201"/>
      <c r="F37" s="201"/>
      <c r="G37" s="202"/>
      <c r="H37" s="203"/>
      <c r="I37" s="204"/>
      <c r="J37" s="205" t="s">
        <v>3</v>
      </c>
      <c r="K37" s="444"/>
      <c r="L37" s="444"/>
      <c r="M37" s="445"/>
      <c r="N37" s="22"/>
      <c r="O37" s="22"/>
      <c r="P37" s="22"/>
      <c r="Q37" s="22"/>
      <c r="R37" s="22"/>
      <c r="S37" s="22"/>
    </row>
    <row r="38" spans="1:19" s="152" customFormat="1">
      <c r="A38" s="22"/>
      <c r="B38" s="212"/>
      <c r="C38" s="470" t="s">
        <v>105</v>
      </c>
      <c r="D38" s="470"/>
      <c r="E38" s="470"/>
      <c r="F38" s="470"/>
      <c r="G38" s="470"/>
      <c r="H38" s="470"/>
      <c r="I38" s="470"/>
      <c r="J38" s="206">
        <f>(SUMIF(F$6:F28,"a",J$6:J28))+(SUMIF(F$32:F34,"a",J$32:J34))</f>
        <v>0</v>
      </c>
      <c r="K38" s="446"/>
      <c r="L38" s="446"/>
      <c r="M38" s="457"/>
      <c r="N38" s="22"/>
      <c r="O38" s="22"/>
      <c r="P38" s="22"/>
      <c r="Q38" s="22"/>
      <c r="R38" s="22"/>
      <c r="S38" s="22"/>
    </row>
    <row r="39" spans="1:19" s="152" customFormat="1" ht="19.5" customHeight="1">
      <c r="A39" s="22"/>
      <c r="B39" s="212"/>
      <c r="C39" s="470" t="s">
        <v>106</v>
      </c>
      <c r="D39" s="470"/>
      <c r="E39" s="470"/>
      <c r="F39" s="470"/>
      <c r="G39" s="470"/>
      <c r="H39" s="470"/>
      <c r="I39" s="470"/>
      <c r="J39" s="206">
        <f>(SUMIF(F$6:F28,"b",J$6:J28))+(SUMIF(F$32:F34,"b",J$32:J34))</f>
        <v>0</v>
      </c>
      <c r="K39" s="446"/>
      <c r="L39" s="446"/>
      <c r="M39" s="457"/>
      <c r="N39" s="22"/>
      <c r="O39" s="22"/>
      <c r="P39" s="22"/>
      <c r="Q39" s="22"/>
      <c r="R39" s="22"/>
      <c r="S39" s="22"/>
    </row>
    <row r="40" spans="1:19" s="152" customFormat="1" ht="19.5" customHeight="1">
      <c r="A40" s="22"/>
      <c r="B40" s="212"/>
      <c r="C40" s="470" t="s">
        <v>107</v>
      </c>
      <c r="D40" s="470"/>
      <c r="E40" s="470"/>
      <c r="F40" s="470"/>
      <c r="G40" s="470"/>
      <c r="H40" s="470"/>
      <c r="I40" s="470"/>
      <c r="J40" s="206">
        <f>(SUMIF(F$6:F28,"c",J$6:J28))+(SUMIF(F$32:F34,"c",J$32:J34))</f>
        <v>0</v>
      </c>
      <c r="K40" s="446"/>
      <c r="L40" s="446"/>
      <c r="M40" s="457"/>
      <c r="N40" s="22"/>
      <c r="O40" s="22"/>
      <c r="P40" s="22"/>
      <c r="Q40" s="22"/>
      <c r="R40" s="22"/>
      <c r="S40" s="22"/>
    </row>
    <row r="41" spans="1:19" s="152" customFormat="1" ht="19.5" customHeight="1">
      <c r="A41" s="22"/>
      <c r="B41" s="212"/>
      <c r="C41" s="469" t="s">
        <v>108</v>
      </c>
      <c r="D41" s="469"/>
      <c r="E41" s="469"/>
      <c r="F41" s="469"/>
      <c r="G41" s="469"/>
      <c r="H41" s="469"/>
      <c r="I41" s="469"/>
      <c r="J41" s="206">
        <f>(SUMIF(F$6:F28,"",J$6:J28))+(SUMIF(F$32:F34,"",J$32:J34))</f>
        <v>0</v>
      </c>
      <c r="K41" s="446"/>
      <c r="L41" s="446"/>
      <c r="M41" s="457"/>
      <c r="N41" s="22"/>
      <c r="O41" s="22"/>
      <c r="P41" s="22"/>
      <c r="Q41" s="22"/>
      <c r="R41" s="22"/>
      <c r="S41" s="22"/>
    </row>
    <row r="42" spans="1:19" s="152" customFormat="1" ht="19.5" customHeight="1" thickBot="1">
      <c r="A42" s="22"/>
      <c r="B42" s="213"/>
      <c r="C42" s="471" t="s">
        <v>20</v>
      </c>
      <c r="D42" s="471"/>
      <c r="E42" s="471"/>
      <c r="F42" s="471"/>
      <c r="G42" s="471"/>
      <c r="H42" s="214"/>
      <c r="I42" s="215">
        <f>J42*12</f>
        <v>0</v>
      </c>
      <c r="J42" s="215">
        <f>SUM(J38:J41)</f>
        <v>0</v>
      </c>
      <c r="K42" s="458"/>
      <c r="L42" s="458"/>
      <c r="M42" s="459"/>
      <c r="N42" s="22"/>
      <c r="O42" s="22"/>
      <c r="P42" s="22"/>
      <c r="Q42" s="22"/>
      <c r="R42" s="22"/>
      <c r="S42" s="22"/>
    </row>
    <row r="43" spans="1:19" ht="19.5" customHeight="1">
      <c r="A43" s="22"/>
      <c r="B43" s="35"/>
      <c r="C43" s="168"/>
      <c r="D43" s="168"/>
      <c r="E43" s="169"/>
      <c r="F43" s="169"/>
      <c r="G43" s="170"/>
      <c r="H43" s="171"/>
      <c r="I43" s="168"/>
      <c r="J43" s="168"/>
      <c r="K43" s="456"/>
      <c r="L43" s="456"/>
      <c r="M43" s="456"/>
      <c r="N43" s="22"/>
      <c r="O43" s="22"/>
      <c r="P43" s="22"/>
      <c r="Q43" s="22"/>
      <c r="R43" s="22"/>
      <c r="S43" s="22"/>
    </row>
    <row r="44" spans="1:19">
      <c r="A44" s="22"/>
      <c r="B44" s="22"/>
      <c r="C44" s="22"/>
      <c r="D44" s="22"/>
      <c r="E44" s="22"/>
      <c r="F44" s="22"/>
      <c r="G44" s="22"/>
      <c r="H44" s="22"/>
      <c r="I44" s="22"/>
      <c r="J44" s="22"/>
      <c r="K44" s="22"/>
      <c r="L44" s="22"/>
      <c r="M44" s="22"/>
      <c r="N44" s="22"/>
      <c r="O44" s="22"/>
      <c r="P44" s="22"/>
      <c r="Q44" s="22"/>
      <c r="R44" s="22"/>
      <c r="S44" s="22"/>
    </row>
    <row r="45" spans="1:19">
      <c r="A45" s="22"/>
      <c r="B45" s="22"/>
      <c r="C45" s="22"/>
      <c r="D45" s="22"/>
      <c r="E45" s="22"/>
      <c r="F45" s="22"/>
      <c r="G45" s="22"/>
      <c r="H45" s="22"/>
      <c r="I45" s="22"/>
      <c r="J45" s="22"/>
      <c r="K45" s="22"/>
      <c r="L45" s="22"/>
      <c r="M45" s="22"/>
      <c r="N45" s="22"/>
      <c r="O45" s="22"/>
      <c r="P45" s="22"/>
      <c r="Q45" s="22"/>
      <c r="R45" s="22"/>
      <c r="S45" s="22"/>
    </row>
    <row r="46" spans="1:19">
      <c r="A46" s="22"/>
      <c r="B46" s="22"/>
      <c r="C46" s="22"/>
      <c r="D46" s="22"/>
      <c r="E46" s="22"/>
      <c r="F46" s="22"/>
      <c r="G46" s="22"/>
      <c r="H46" s="22"/>
      <c r="I46" s="22"/>
      <c r="J46" s="22"/>
      <c r="K46" s="22"/>
      <c r="L46" s="22"/>
      <c r="M46" s="22"/>
      <c r="N46" s="22"/>
      <c r="O46" s="22"/>
      <c r="P46" s="22"/>
      <c r="Q46" s="22"/>
      <c r="R46" s="22"/>
      <c r="S46" s="22"/>
    </row>
    <row r="47" spans="1:19">
      <c r="A47" s="22"/>
      <c r="B47" s="22"/>
      <c r="C47" s="22"/>
      <c r="D47" s="22"/>
      <c r="E47" s="22"/>
      <c r="F47" s="22"/>
      <c r="G47" s="22"/>
      <c r="H47" s="22"/>
      <c r="I47" s="22"/>
      <c r="J47" s="22"/>
      <c r="K47" s="22"/>
      <c r="L47" s="22"/>
      <c r="M47" s="22"/>
      <c r="N47" s="22"/>
      <c r="O47" s="22"/>
      <c r="P47" s="22"/>
      <c r="Q47" s="22"/>
      <c r="R47" s="22"/>
      <c r="S47" s="22"/>
    </row>
    <row r="48" spans="1:19">
      <c r="A48" s="22"/>
      <c r="B48" s="22"/>
      <c r="C48" s="22"/>
      <c r="D48" s="22"/>
      <c r="E48" s="22"/>
      <c r="F48" s="22"/>
      <c r="G48" s="22"/>
      <c r="H48" s="22"/>
      <c r="I48" s="22"/>
      <c r="J48" s="22"/>
      <c r="K48" s="22"/>
      <c r="L48" s="22"/>
      <c r="M48" s="22"/>
      <c r="N48" s="22"/>
      <c r="O48" s="22"/>
      <c r="P48" s="22"/>
      <c r="Q48" s="22"/>
      <c r="R48" s="22"/>
      <c r="S48" s="22"/>
    </row>
    <row r="49" spans="1:19">
      <c r="A49" s="22"/>
      <c r="B49" s="22"/>
      <c r="C49" s="22"/>
      <c r="D49" s="22"/>
      <c r="E49" s="22"/>
      <c r="F49" s="22"/>
      <c r="G49" s="22"/>
      <c r="H49" s="22"/>
      <c r="I49" s="22"/>
      <c r="J49" s="22"/>
      <c r="K49" s="22"/>
      <c r="L49" s="22"/>
      <c r="M49" s="22"/>
      <c r="N49" s="22"/>
      <c r="O49" s="22"/>
      <c r="P49" s="22"/>
      <c r="Q49" s="22"/>
      <c r="R49" s="22"/>
      <c r="S49" s="22"/>
    </row>
    <row r="50" spans="1:19">
      <c r="A50" s="22"/>
      <c r="B50" s="22"/>
      <c r="C50" s="22"/>
      <c r="D50" s="22"/>
      <c r="E50" s="22"/>
      <c r="F50" s="22"/>
      <c r="G50" s="22"/>
      <c r="H50" s="22"/>
      <c r="I50" s="22"/>
      <c r="J50" s="22"/>
      <c r="K50" s="22"/>
      <c r="L50" s="22"/>
      <c r="M50" s="22"/>
      <c r="N50" s="22"/>
      <c r="O50" s="22"/>
      <c r="P50" s="22"/>
      <c r="Q50" s="22"/>
      <c r="R50" s="22"/>
      <c r="S50" s="22"/>
    </row>
    <row r="51" spans="1:19" s="154" customFormat="1">
      <c r="A51" s="22"/>
      <c r="B51" s="22"/>
      <c r="C51" s="22"/>
      <c r="D51" s="22"/>
      <c r="E51" s="22"/>
      <c r="F51" s="22"/>
      <c r="G51" s="22"/>
      <c r="H51" s="22"/>
      <c r="I51" s="22"/>
      <c r="J51" s="22"/>
      <c r="K51" s="22"/>
      <c r="L51" s="22"/>
      <c r="M51" s="22"/>
      <c r="N51" s="22"/>
      <c r="O51" s="22"/>
      <c r="P51" s="22"/>
      <c r="Q51" s="22"/>
      <c r="R51" s="22"/>
      <c r="S51" s="22"/>
    </row>
    <row r="52" spans="1:19">
      <c r="A52" s="22"/>
      <c r="B52" s="22"/>
      <c r="C52" s="22"/>
      <c r="D52" s="22"/>
      <c r="E52" s="22"/>
      <c r="F52" s="22"/>
      <c r="G52" s="22"/>
      <c r="H52" s="22"/>
      <c r="I52" s="22"/>
      <c r="J52" s="22"/>
      <c r="K52" s="22"/>
      <c r="L52" s="22"/>
      <c r="M52" s="22"/>
      <c r="N52" s="22"/>
      <c r="O52" s="22"/>
      <c r="P52" s="22"/>
      <c r="Q52" s="22"/>
      <c r="R52" s="22"/>
      <c r="S52" s="22"/>
    </row>
    <row r="53" spans="1:19">
      <c r="A53" s="22"/>
      <c r="B53" s="22"/>
      <c r="C53" s="22"/>
      <c r="D53" s="22"/>
      <c r="E53" s="22"/>
      <c r="F53" s="22"/>
      <c r="G53" s="22"/>
      <c r="H53" s="22"/>
      <c r="I53" s="22"/>
      <c r="J53" s="22"/>
      <c r="K53" s="22"/>
      <c r="L53" s="22"/>
      <c r="M53" s="22"/>
      <c r="N53" s="22"/>
      <c r="O53" s="22"/>
      <c r="P53" s="22"/>
      <c r="Q53" s="22"/>
      <c r="R53" s="22"/>
      <c r="S53" s="22"/>
    </row>
    <row r="54" spans="1:19">
      <c r="A54" s="22"/>
      <c r="B54" s="22"/>
      <c r="C54" s="22"/>
      <c r="D54" s="22"/>
      <c r="E54" s="22"/>
      <c r="F54" s="22"/>
      <c r="G54" s="22"/>
      <c r="H54" s="22"/>
      <c r="I54" s="22"/>
      <c r="J54" s="22"/>
      <c r="K54" s="22"/>
      <c r="L54" s="22"/>
      <c r="M54" s="22"/>
      <c r="N54" s="22"/>
      <c r="O54" s="22"/>
      <c r="P54" s="22"/>
      <c r="Q54" s="22"/>
      <c r="R54" s="22"/>
      <c r="S54" s="22"/>
    </row>
    <row r="55" spans="1:19">
      <c r="A55" s="22"/>
      <c r="B55" s="22"/>
      <c r="C55" s="22"/>
      <c r="D55" s="22"/>
      <c r="E55" s="22"/>
      <c r="F55" s="22"/>
      <c r="G55" s="22"/>
      <c r="H55" s="22"/>
      <c r="I55" s="22"/>
      <c r="J55" s="22"/>
      <c r="K55" s="22"/>
      <c r="L55" s="22"/>
      <c r="M55" s="22"/>
      <c r="N55" s="22"/>
      <c r="O55" s="22"/>
      <c r="P55" s="22"/>
      <c r="Q55" s="22"/>
      <c r="R55" s="22"/>
      <c r="S55" s="22"/>
    </row>
    <row r="56" spans="1:19">
      <c r="A56" s="22"/>
      <c r="B56" s="22"/>
      <c r="C56" s="22"/>
      <c r="D56" s="22"/>
      <c r="E56" s="22"/>
      <c r="F56" s="22"/>
      <c r="G56" s="22"/>
      <c r="H56" s="22"/>
      <c r="I56" s="22"/>
      <c r="J56" s="22"/>
      <c r="K56" s="22"/>
      <c r="L56" s="22"/>
      <c r="M56" s="22"/>
      <c r="N56" s="22"/>
      <c r="O56" s="22"/>
      <c r="P56" s="22"/>
      <c r="Q56" s="22"/>
      <c r="R56" s="22"/>
      <c r="S56" s="22"/>
    </row>
    <row r="57" spans="1:19">
      <c r="A57" s="22"/>
      <c r="B57" s="22"/>
      <c r="C57" s="22"/>
      <c r="D57" s="22"/>
      <c r="E57" s="22"/>
      <c r="F57" s="22"/>
      <c r="G57" s="22"/>
      <c r="H57" s="22"/>
      <c r="I57" s="22"/>
      <c r="J57" s="22"/>
      <c r="K57" s="22"/>
      <c r="L57" s="22"/>
      <c r="M57" s="22"/>
      <c r="N57" s="22"/>
      <c r="O57" s="22"/>
      <c r="P57" s="22"/>
      <c r="Q57" s="22"/>
      <c r="R57" s="22"/>
      <c r="S57" s="22"/>
    </row>
    <row r="58" spans="1:19">
      <c r="A58" s="22"/>
      <c r="B58" s="22"/>
      <c r="C58" s="22"/>
      <c r="D58" s="22"/>
      <c r="E58" s="22"/>
      <c r="F58" s="22"/>
      <c r="G58" s="22"/>
      <c r="H58" s="22"/>
      <c r="I58" s="22"/>
      <c r="J58" s="22"/>
      <c r="K58" s="22"/>
      <c r="L58" s="22"/>
      <c r="M58" s="22"/>
      <c r="N58" s="22"/>
      <c r="O58" s="22"/>
      <c r="P58" s="22"/>
      <c r="Q58" s="22"/>
      <c r="R58" s="22"/>
      <c r="S58" s="22"/>
    </row>
    <row r="59" spans="1:19">
      <c r="A59" s="22"/>
      <c r="B59" s="22"/>
      <c r="C59" s="22"/>
      <c r="D59" s="22"/>
      <c r="E59" s="22"/>
      <c r="F59" s="22"/>
      <c r="G59" s="22"/>
      <c r="H59" s="22"/>
      <c r="I59" s="22"/>
      <c r="J59" s="22"/>
      <c r="K59" s="22"/>
      <c r="L59" s="22"/>
      <c r="M59" s="22"/>
      <c r="N59" s="22"/>
      <c r="O59" s="22"/>
      <c r="P59" s="22"/>
      <c r="Q59" s="22"/>
      <c r="R59" s="22"/>
      <c r="S59" s="22"/>
    </row>
    <row r="60" spans="1:19">
      <c r="A60" s="22"/>
      <c r="B60" s="22"/>
      <c r="C60" s="22"/>
      <c r="D60" s="22"/>
      <c r="E60" s="22"/>
      <c r="F60" s="22"/>
      <c r="G60" s="22"/>
      <c r="H60" s="22"/>
      <c r="I60" s="22"/>
      <c r="J60" s="22"/>
      <c r="K60" s="22"/>
      <c r="L60" s="22"/>
      <c r="M60" s="22"/>
      <c r="N60" s="22"/>
      <c r="O60" s="22"/>
      <c r="P60" s="22"/>
      <c r="Q60" s="22"/>
      <c r="R60" s="22"/>
      <c r="S60" s="22"/>
    </row>
    <row r="61" spans="1:19">
      <c r="A61" s="22"/>
      <c r="B61" s="22"/>
      <c r="C61" s="22"/>
      <c r="D61" s="22"/>
      <c r="E61" s="22"/>
      <c r="F61" s="22"/>
      <c r="G61" s="22"/>
      <c r="H61" s="22"/>
      <c r="I61" s="22"/>
      <c r="J61" s="22"/>
      <c r="K61" s="22"/>
      <c r="L61" s="22"/>
      <c r="M61" s="22"/>
      <c r="N61" s="22"/>
      <c r="O61" s="22"/>
      <c r="P61" s="22"/>
      <c r="Q61" s="22"/>
      <c r="R61" s="22"/>
      <c r="S61" s="22"/>
    </row>
    <row r="62" spans="1:19">
      <c r="A62" s="22"/>
      <c r="B62" s="22"/>
      <c r="C62" s="22"/>
      <c r="D62" s="22"/>
      <c r="E62" s="22"/>
      <c r="F62" s="22"/>
      <c r="G62" s="22"/>
      <c r="H62" s="22"/>
      <c r="I62" s="22"/>
      <c r="J62" s="22"/>
      <c r="K62" s="22"/>
      <c r="L62" s="22"/>
      <c r="M62" s="22"/>
      <c r="N62" s="22"/>
      <c r="O62" s="22"/>
      <c r="P62" s="22"/>
      <c r="Q62" s="22"/>
      <c r="R62" s="22"/>
      <c r="S62" s="22"/>
    </row>
    <row r="63" spans="1:19">
      <c r="A63" s="22"/>
      <c r="B63" s="22"/>
      <c r="C63" s="22"/>
      <c r="D63" s="22"/>
      <c r="E63" s="22"/>
      <c r="F63" s="22"/>
      <c r="G63" s="22"/>
      <c r="H63" s="22"/>
      <c r="I63" s="22"/>
      <c r="J63" s="22"/>
      <c r="K63" s="22"/>
      <c r="L63" s="22"/>
      <c r="M63" s="22"/>
      <c r="N63" s="22"/>
      <c r="O63" s="22"/>
      <c r="P63" s="22"/>
      <c r="Q63" s="22"/>
      <c r="R63" s="22"/>
      <c r="S63" s="22"/>
    </row>
    <row r="64" spans="1:19">
      <c r="A64" s="22"/>
      <c r="B64" s="22"/>
      <c r="C64" s="22"/>
      <c r="D64" s="22"/>
      <c r="E64" s="22"/>
      <c r="F64" s="22"/>
      <c r="G64" s="22"/>
      <c r="H64" s="22"/>
      <c r="I64" s="22"/>
      <c r="J64" s="22"/>
      <c r="K64" s="22"/>
      <c r="L64" s="22"/>
      <c r="M64" s="22"/>
      <c r="N64" s="22"/>
      <c r="O64" s="22"/>
      <c r="P64" s="22"/>
      <c r="Q64" s="22"/>
      <c r="R64" s="22"/>
      <c r="S64" s="22"/>
    </row>
    <row r="65" spans="1:19">
      <c r="A65" s="22"/>
      <c r="B65" s="22"/>
      <c r="C65" s="22"/>
      <c r="D65" s="22"/>
      <c r="E65" s="22"/>
      <c r="F65" s="22"/>
      <c r="G65" s="22"/>
      <c r="H65" s="22"/>
      <c r="I65" s="22"/>
      <c r="J65" s="22"/>
      <c r="K65" s="22"/>
      <c r="L65" s="22"/>
      <c r="M65" s="22"/>
      <c r="N65" s="22"/>
      <c r="O65" s="22"/>
      <c r="P65" s="22"/>
      <c r="Q65" s="22"/>
      <c r="R65" s="22"/>
      <c r="S65" s="22"/>
    </row>
    <row r="66" spans="1:19">
      <c r="A66" s="22"/>
      <c r="B66" s="22"/>
      <c r="C66" s="22"/>
      <c r="D66" s="22"/>
      <c r="E66" s="22"/>
      <c r="F66" s="22"/>
      <c r="G66" s="22"/>
      <c r="H66" s="22"/>
      <c r="I66" s="22"/>
      <c r="J66" s="22"/>
      <c r="K66" s="22"/>
      <c r="L66" s="22"/>
      <c r="M66" s="22"/>
      <c r="N66" s="22"/>
      <c r="O66" s="22"/>
      <c r="P66" s="22"/>
      <c r="Q66" s="22"/>
      <c r="R66" s="22"/>
      <c r="S66" s="22"/>
    </row>
    <row r="67" spans="1:19">
      <c r="A67" s="22"/>
      <c r="B67" s="22"/>
      <c r="C67" s="22"/>
      <c r="D67" s="22"/>
      <c r="E67" s="22"/>
      <c r="F67" s="22"/>
      <c r="G67" s="22"/>
      <c r="H67" s="22"/>
      <c r="I67" s="22"/>
      <c r="J67" s="22"/>
      <c r="K67" s="22"/>
      <c r="L67" s="22"/>
      <c r="M67" s="22"/>
      <c r="N67" s="22"/>
      <c r="O67" s="22"/>
      <c r="P67" s="22"/>
      <c r="Q67" s="22"/>
      <c r="R67" s="22"/>
      <c r="S67" s="22"/>
    </row>
    <row r="68" spans="1:19">
      <c r="A68" s="22"/>
      <c r="B68" s="22"/>
      <c r="C68" s="22"/>
      <c r="D68" s="22"/>
      <c r="E68" s="22"/>
      <c r="F68" s="22"/>
      <c r="G68" s="22"/>
      <c r="H68" s="22"/>
      <c r="I68" s="22"/>
      <c r="J68" s="22"/>
      <c r="K68" s="22"/>
      <c r="L68" s="22"/>
      <c r="M68" s="22"/>
      <c r="N68" s="22"/>
      <c r="O68" s="22"/>
      <c r="P68" s="22"/>
      <c r="Q68" s="22"/>
      <c r="R68" s="22"/>
      <c r="S68" s="22"/>
    </row>
    <row r="69" spans="1:19">
      <c r="A69" s="22"/>
      <c r="B69" s="22"/>
      <c r="C69" s="22"/>
      <c r="D69" s="22"/>
      <c r="E69" s="22"/>
      <c r="F69" s="22"/>
      <c r="G69" s="22"/>
      <c r="H69" s="22"/>
      <c r="I69" s="22"/>
      <c r="J69" s="22"/>
      <c r="K69" s="22"/>
      <c r="L69" s="22"/>
      <c r="M69" s="22"/>
      <c r="N69" s="22"/>
      <c r="O69" s="22"/>
      <c r="P69" s="22"/>
      <c r="Q69" s="22"/>
      <c r="R69" s="22"/>
      <c r="S69" s="22"/>
    </row>
    <row r="70" spans="1:19">
      <c r="A70" s="22"/>
      <c r="B70" s="22"/>
      <c r="C70" s="22"/>
      <c r="D70" s="22"/>
      <c r="E70" s="22"/>
      <c r="F70" s="22"/>
      <c r="G70" s="22"/>
      <c r="H70" s="22"/>
      <c r="I70" s="22"/>
      <c r="J70" s="22"/>
      <c r="K70" s="22"/>
      <c r="L70" s="22"/>
      <c r="M70" s="22"/>
      <c r="N70" s="22"/>
      <c r="O70" s="22"/>
      <c r="P70" s="22"/>
      <c r="Q70" s="22"/>
      <c r="R70" s="22"/>
      <c r="S70" s="22"/>
    </row>
    <row r="71" spans="1:19">
      <c r="A71" s="22"/>
      <c r="B71" s="22"/>
      <c r="C71" s="22"/>
      <c r="D71" s="22"/>
      <c r="E71" s="22"/>
      <c r="F71" s="22"/>
      <c r="G71" s="22"/>
      <c r="H71" s="22"/>
      <c r="I71" s="22"/>
      <c r="J71" s="22"/>
      <c r="K71" s="22"/>
      <c r="L71" s="22"/>
      <c r="M71" s="22"/>
      <c r="N71" s="22"/>
      <c r="O71" s="22"/>
      <c r="P71" s="22"/>
      <c r="Q71" s="22"/>
      <c r="R71" s="22"/>
      <c r="S71" s="22"/>
    </row>
    <row r="72" spans="1:19">
      <c r="A72" s="22"/>
      <c r="B72" s="22"/>
      <c r="C72" s="22"/>
      <c r="D72" s="22"/>
      <c r="E72" s="22"/>
      <c r="F72" s="22"/>
      <c r="G72" s="22"/>
      <c r="H72" s="22"/>
      <c r="I72" s="22"/>
      <c r="J72" s="22"/>
      <c r="K72" s="22"/>
      <c r="L72" s="22"/>
      <c r="M72" s="22"/>
      <c r="N72" s="22"/>
      <c r="O72" s="22"/>
      <c r="P72" s="22"/>
      <c r="Q72" s="22"/>
      <c r="R72" s="22"/>
      <c r="S72" s="22"/>
    </row>
    <row r="73" spans="1:19">
      <c r="A73" s="22"/>
      <c r="B73" s="22"/>
      <c r="C73" s="22"/>
      <c r="D73" s="22"/>
      <c r="E73" s="22"/>
      <c r="F73" s="22"/>
      <c r="G73" s="22"/>
      <c r="H73" s="22"/>
      <c r="I73" s="22"/>
      <c r="J73" s="22"/>
      <c r="K73" s="22"/>
      <c r="L73" s="22"/>
      <c r="M73" s="22"/>
      <c r="N73" s="22"/>
      <c r="O73" s="22"/>
      <c r="P73" s="22"/>
      <c r="Q73" s="22"/>
      <c r="R73" s="22"/>
      <c r="S73" s="22"/>
    </row>
    <row r="74" spans="1:19">
      <c r="A74" s="22"/>
      <c r="B74" s="22"/>
      <c r="C74" s="22"/>
      <c r="D74" s="22"/>
      <c r="E74" s="22"/>
      <c r="F74" s="22"/>
      <c r="G74" s="22"/>
      <c r="H74" s="22"/>
      <c r="I74" s="22"/>
      <c r="J74" s="22"/>
      <c r="K74" s="22"/>
      <c r="L74" s="22"/>
      <c r="M74" s="22"/>
      <c r="N74" s="22"/>
      <c r="O74" s="22"/>
      <c r="P74" s="22"/>
      <c r="Q74" s="22"/>
      <c r="R74" s="22"/>
      <c r="S74" s="22"/>
    </row>
    <row r="75" spans="1:19">
      <c r="A75" s="22"/>
      <c r="B75" s="22"/>
      <c r="C75" s="22"/>
      <c r="D75" s="22"/>
      <c r="E75" s="22"/>
      <c r="F75" s="22"/>
      <c r="G75" s="22"/>
      <c r="H75" s="22"/>
      <c r="I75" s="22"/>
      <c r="J75" s="22"/>
      <c r="K75" s="22"/>
      <c r="L75" s="22"/>
      <c r="M75" s="22"/>
      <c r="N75" s="22"/>
      <c r="O75" s="22"/>
      <c r="P75" s="22"/>
      <c r="Q75" s="22"/>
      <c r="R75" s="22"/>
      <c r="S75" s="22"/>
    </row>
    <row r="76" spans="1:19">
      <c r="A76" s="22"/>
      <c r="B76" s="22"/>
      <c r="C76" s="22"/>
      <c r="D76" s="22"/>
      <c r="E76" s="22"/>
      <c r="F76" s="22"/>
      <c r="G76" s="22"/>
      <c r="H76" s="22"/>
      <c r="I76" s="22"/>
      <c r="J76" s="22"/>
      <c r="K76" s="22"/>
      <c r="L76" s="22"/>
      <c r="M76" s="22"/>
      <c r="N76" s="22"/>
      <c r="O76" s="22"/>
      <c r="P76" s="22"/>
      <c r="Q76" s="22"/>
      <c r="R76" s="22"/>
      <c r="S76" s="22"/>
    </row>
    <row r="77" spans="1:19">
      <c r="A77" s="22"/>
      <c r="B77" s="22"/>
      <c r="C77" s="22"/>
      <c r="D77" s="22"/>
      <c r="E77" s="22"/>
      <c r="F77" s="22"/>
      <c r="G77" s="22"/>
      <c r="H77" s="22"/>
      <c r="I77" s="22"/>
      <c r="J77" s="22"/>
      <c r="K77" s="22"/>
      <c r="L77" s="22"/>
      <c r="M77" s="22"/>
      <c r="N77" s="22"/>
      <c r="O77" s="22"/>
      <c r="P77" s="22"/>
      <c r="Q77" s="22"/>
      <c r="R77" s="22"/>
      <c r="S77" s="22"/>
    </row>
    <row r="78" spans="1:19">
      <c r="A78" s="22"/>
      <c r="B78" s="22"/>
      <c r="C78" s="22"/>
      <c r="D78" s="22"/>
      <c r="E78" s="22"/>
      <c r="F78" s="22"/>
      <c r="G78" s="22"/>
      <c r="H78" s="22"/>
      <c r="I78" s="22"/>
      <c r="J78" s="22"/>
      <c r="K78" s="22"/>
      <c r="L78" s="22"/>
      <c r="M78" s="22"/>
      <c r="N78" s="22"/>
      <c r="O78" s="22"/>
      <c r="P78" s="22"/>
      <c r="Q78" s="22"/>
      <c r="R78" s="22"/>
      <c r="S78" s="22"/>
    </row>
    <row r="79" spans="1:19">
      <c r="A79" s="22"/>
      <c r="B79" s="22"/>
      <c r="C79" s="22"/>
      <c r="D79" s="22"/>
      <c r="E79" s="22"/>
      <c r="F79" s="22"/>
      <c r="G79" s="22"/>
      <c r="H79" s="22"/>
      <c r="I79" s="22"/>
      <c r="J79" s="22"/>
      <c r="K79" s="22"/>
      <c r="L79" s="22"/>
      <c r="M79" s="22"/>
      <c r="N79" s="22"/>
      <c r="O79" s="22"/>
      <c r="P79" s="22"/>
      <c r="Q79" s="22"/>
      <c r="R79" s="22"/>
      <c r="S79" s="22"/>
    </row>
    <row r="80" spans="1:19">
      <c r="A80" s="22"/>
      <c r="B80" s="22"/>
      <c r="C80" s="22"/>
      <c r="D80" s="22"/>
      <c r="E80" s="22"/>
      <c r="F80" s="22"/>
      <c r="G80" s="22"/>
      <c r="H80" s="22"/>
      <c r="I80" s="22"/>
      <c r="J80" s="22"/>
      <c r="K80" s="22"/>
      <c r="L80" s="22"/>
      <c r="M80" s="22"/>
      <c r="N80" s="22"/>
      <c r="O80" s="22"/>
      <c r="P80" s="22"/>
      <c r="Q80" s="22"/>
      <c r="R80" s="22"/>
      <c r="S80" s="22"/>
    </row>
    <row r="81" spans="1:19">
      <c r="A81" s="22"/>
      <c r="B81" s="22"/>
      <c r="C81" s="22"/>
      <c r="D81" s="22"/>
      <c r="E81" s="22"/>
      <c r="F81" s="22"/>
      <c r="G81" s="22"/>
      <c r="H81" s="22"/>
      <c r="I81" s="22"/>
      <c r="J81" s="22"/>
      <c r="K81" s="22"/>
      <c r="L81" s="22"/>
      <c r="M81" s="22"/>
      <c r="N81" s="22"/>
      <c r="O81" s="22"/>
      <c r="P81" s="22"/>
      <c r="Q81" s="22"/>
      <c r="R81" s="22"/>
      <c r="S81" s="22"/>
    </row>
    <row r="82" spans="1:19">
      <c r="A82" s="22"/>
      <c r="B82" s="22"/>
      <c r="C82" s="22"/>
      <c r="D82" s="22"/>
      <c r="E82" s="22"/>
      <c r="F82" s="22"/>
      <c r="G82" s="22"/>
      <c r="H82" s="22"/>
      <c r="I82" s="22"/>
      <c r="J82" s="22"/>
      <c r="K82" s="22"/>
      <c r="L82" s="22"/>
      <c r="M82" s="22"/>
      <c r="N82" s="22"/>
      <c r="O82" s="22"/>
      <c r="P82" s="22"/>
      <c r="Q82" s="22"/>
      <c r="R82" s="22"/>
      <c r="S82" s="22"/>
    </row>
    <row r="83" spans="1:19">
      <c r="A83" s="22"/>
      <c r="B83" s="22"/>
      <c r="C83" s="22"/>
      <c r="D83" s="22"/>
      <c r="E83" s="22"/>
      <c r="F83" s="22"/>
      <c r="G83" s="22"/>
      <c r="H83" s="22"/>
      <c r="I83" s="22"/>
      <c r="J83" s="22"/>
      <c r="K83" s="22"/>
      <c r="L83" s="22"/>
      <c r="M83" s="22"/>
      <c r="N83" s="22"/>
      <c r="O83" s="22"/>
      <c r="P83" s="22"/>
      <c r="Q83" s="22"/>
      <c r="R83" s="22"/>
      <c r="S83" s="22"/>
    </row>
    <row r="84" spans="1:19">
      <c r="A84" s="22"/>
      <c r="B84" s="22"/>
      <c r="C84" s="22"/>
      <c r="D84" s="22"/>
      <c r="E84" s="22"/>
      <c r="F84" s="22"/>
      <c r="G84" s="22"/>
      <c r="H84" s="22"/>
      <c r="I84" s="22"/>
      <c r="J84" s="22"/>
      <c r="K84" s="22"/>
      <c r="L84" s="22"/>
      <c r="M84" s="22"/>
      <c r="N84" s="22"/>
      <c r="O84" s="22"/>
      <c r="P84" s="22"/>
      <c r="Q84" s="22"/>
      <c r="R84" s="22"/>
      <c r="S84" s="22"/>
    </row>
    <row r="85" spans="1:19">
      <c r="A85" s="22"/>
      <c r="B85" s="22"/>
      <c r="C85" s="22"/>
      <c r="D85" s="22"/>
      <c r="E85" s="22"/>
      <c r="F85" s="22"/>
      <c r="G85" s="22"/>
      <c r="H85" s="22"/>
      <c r="I85" s="22"/>
      <c r="J85" s="22"/>
      <c r="K85" s="22"/>
      <c r="L85" s="22"/>
      <c r="M85" s="22"/>
      <c r="N85" s="22"/>
      <c r="O85" s="22"/>
      <c r="P85" s="22"/>
      <c r="Q85" s="22"/>
      <c r="R85" s="22"/>
      <c r="S85" s="22"/>
    </row>
    <row r="86" spans="1:19">
      <c r="A86" s="22"/>
      <c r="B86" s="22"/>
      <c r="C86" s="22"/>
      <c r="D86" s="22"/>
      <c r="E86" s="22"/>
      <c r="F86" s="22"/>
      <c r="G86" s="22"/>
      <c r="H86" s="22"/>
      <c r="I86" s="22"/>
      <c r="J86" s="22"/>
      <c r="K86" s="22"/>
      <c r="L86" s="22"/>
      <c r="M86" s="22"/>
      <c r="N86" s="22"/>
      <c r="O86" s="22"/>
      <c r="P86" s="22"/>
      <c r="Q86" s="22"/>
      <c r="R86" s="22"/>
      <c r="S86" s="22"/>
    </row>
    <row r="87" spans="1:19">
      <c r="A87" s="22"/>
      <c r="B87" s="22"/>
      <c r="C87" s="22"/>
      <c r="D87" s="22"/>
      <c r="E87" s="22"/>
      <c r="F87" s="22"/>
      <c r="G87" s="22"/>
      <c r="H87" s="22"/>
      <c r="I87" s="22"/>
      <c r="J87" s="22"/>
      <c r="K87" s="22"/>
      <c r="L87" s="22"/>
      <c r="M87" s="22"/>
      <c r="N87" s="22"/>
      <c r="O87" s="22"/>
      <c r="P87" s="22"/>
      <c r="Q87" s="22"/>
      <c r="R87" s="22"/>
      <c r="S87" s="22"/>
    </row>
    <row r="88" spans="1:19">
      <c r="A88" s="22"/>
      <c r="B88" s="22"/>
      <c r="C88" s="22"/>
      <c r="D88" s="22"/>
      <c r="E88" s="22"/>
      <c r="F88" s="22"/>
      <c r="G88" s="22"/>
      <c r="H88" s="22"/>
      <c r="I88" s="22"/>
      <c r="J88" s="22"/>
      <c r="K88" s="22"/>
      <c r="L88" s="22"/>
      <c r="M88" s="22"/>
      <c r="N88" s="22"/>
      <c r="O88" s="22"/>
      <c r="P88" s="22"/>
      <c r="Q88" s="22"/>
      <c r="R88" s="22"/>
      <c r="S88" s="22"/>
    </row>
    <row r="89" spans="1:19">
      <c r="A89" s="22"/>
      <c r="B89" s="22"/>
      <c r="C89" s="22"/>
      <c r="D89" s="22"/>
      <c r="E89" s="22"/>
      <c r="F89" s="22"/>
      <c r="G89" s="22"/>
      <c r="H89" s="22"/>
      <c r="I89" s="22"/>
      <c r="J89" s="22"/>
      <c r="K89" s="22"/>
      <c r="L89" s="22"/>
      <c r="M89" s="22"/>
      <c r="N89" s="22"/>
      <c r="O89" s="22"/>
      <c r="P89" s="22"/>
      <c r="Q89" s="22"/>
      <c r="R89" s="22"/>
      <c r="S89" s="22"/>
    </row>
    <row r="90" spans="1:19">
      <c r="A90" s="22"/>
      <c r="B90" s="22"/>
      <c r="C90" s="22"/>
      <c r="D90" s="22"/>
      <c r="E90" s="22"/>
      <c r="F90" s="22"/>
      <c r="G90" s="22"/>
      <c r="H90" s="22"/>
      <c r="I90" s="22"/>
      <c r="J90" s="22"/>
      <c r="K90" s="22"/>
      <c r="L90" s="22"/>
      <c r="M90" s="22"/>
      <c r="N90" s="22"/>
      <c r="O90" s="22"/>
      <c r="P90" s="22"/>
      <c r="Q90" s="22"/>
      <c r="R90" s="22"/>
      <c r="S90" s="22"/>
    </row>
    <row r="91" spans="1:19">
      <c r="A91" s="22"/>
      <c r="B91" s="22"/>
      <c r="C91" s="22"/>
      <c r="D91" s="22"/>
      <c r="E91" s="22"/>
      <c r="F91" s="22"/>
      <c r="G91" s="22"/>
      <c r="H91" s="22"/>
      <c r="I91" s="22"/>
      <c r="J91" s="22"/>
      <c r="K91" s="22"/>
      <c r="L91" s="22"/>
      <c r="M91" s="22"/>
      <c r="N91" s="22"/>
      <c r="O91" s="22"/>
      <c r="P91" s="22"/>
      <c r="Q91" s="22"/>
      <c r="R91" s="22"/>
      <c r="S91" s="22"/>
    </row>
    <row r="92" spans="1:19">
      <c r="A92" s="22"/>
      <c r="B92" s="22"/>
      <c r="C92" s="22"/>
      <c r="D92" s="22"/>
      <c r="E92" s="22"/>
      <c r="F92" s="22"/>
      <c r="G92" s="22"/>
      <c r="H92" s="22"/>
      <c r="I92" s="22"/>
      <c r="J92" s="22"/>
      <c r="K92" s="22"/>
      <c r="L92" s="22"/>
      <c r="M92" s="22"/>
      <c r="N92" s="22"/>
      <c r="O92" s="22"/>
      <c r="P92" s="22"/>
      <c r="Q92" s="22"/>
      <c r="R92" s="22"/>
      <c r="S92" s="22"/>
    </row>
    <row r="93" spans="1:19">
      <c r="A93" s="22"/>
      <c r="B93" s="22"/>
      <c r="C93" s="22"/>
      <c r="D93" s="22"/>
      <c r="E93" s="22"/>
      <c r="F93" s="22"/>
      <c r="G93" s="22"/>
      <c r="H93" s="22"/>
      <c r="I93" s="22"/>
      <c r="J93" s="22"/>
      <c r="K93" s="22"/>
      <c r="L93" s="22"/>
      <c r="M93" s="22"/>
      <c r="N93" s="22"/>
      <c r="O93" s="22"/>
      <c r="P93" s="22"/>
      <c r="Q93" s="22"/>
      <c r="R93" s="22"/>
      <c r="S93" s="22"/>
    </row>
    <row r="94" spans="1:19">
      <c r="A94" s="22"/>
      <c r="B94" s="22"/>
      <c r="C94" s="22"/>
      <c r="D94" s="22"/>
      <c r="E94" s="22"/>
      <c r="F94" s="22"/>
      <c r="G94" s="22"/>
      <c r="H94" s="22"/>
      <c r="I94" s="22"/>
      <c r="J94" s="22"/>
      <c r="K94" s="22"/>
      <c r="L94" s="22"/>
      <c r="M94" s="22"/>
      <c r="N94" s="22"/>
      <c r="O94" s="22"/>
      <c r="P94" s="22"/>
      <c r="Q94" s="22"/>
      <c r="R94" s="22"/>
      <c r="S94" s="22"/>
    </row>
    <row r="95" spans="1:19">
      <c r="A95" s="22"/>
      <c r="B95" s="22"/>
      <c r="C95" s="22"/>
      <c r="D95" s="22"/>
      <c r="E95" s="22"/>
      <c r="F95" s="22"/>
      <c r="G95" s="22"/>
      <c r="H95" s="22"/>
      <c r="I95" s="22"/>
      <c r="J95" s="22"/>
      <c r="K95" s="22"/>
      <c r="L95" s="22"/>
      <c r="M95" s="22"/>
      <c r="N95" s="22"/>
      <c r="O95" s="22"/>
      <c r="P95" s="22"/>
      <c r="Q95" s="22"/>
      <c r="R95" s="22"/>
      <c r="S95" s="22"/>
    </row>
    <row r="96" spans="1:19">
      <c r="A96" s="22"/>
      <c r="B96" s="22"/>
      <c r="C96" s="22"/>
      <c r="D96" s="22"/>
      <c r="E96" s="22"/>
      <c r="F96" s="22"/>
      <c r="G96" s="22"/>
      <c r="H96" s="22"/>
      <c r="I96" s="22"/>
      <c r="J96" s="22"/>
      <c r="K96" s="22"/>
      <c r="L96" s="22"/>
      <c r="M96" s="22"/>
      <c r="N96" s="22"/>
      <c r="O96" s="22"/>
      <c r="P96" s="22"/>
      <c r="Q96" s="22"/>
      <c r="R96" s="22"/>
      <c r="S96" s="22"/>
    </row>
    <row r="97" spans="1:19">
      <c r="A97" s="22"/>
      <c r="B97" s="22"/>
      <c r="C97" s="22"/>
      <c r="D97" s="22"/>
      <c r="E97" s="22"/>
      <c r="F97" s="22"/>
      <c r="G97" s="22"/>
      <c r="H97" s="22"/>
      <c r="I97" s="22"/>
      <c r="J97" s="22"/>
      <c r="K97" s="22"/>
      <c r="L97" s="22"/>
      <c r="M97" s="22"/>
      <c r="N97" s="22"/>
      <c r="O97" s="22"/>
      <c r="P97" s="22"/>
      <c r="Q97" s="22"/>
      <c r="R97" s="22"/>
      <c r="S97" s="22"/>
    </row>
    <row r="98" spans="1:19">
      <c r="A98" s="22"/>
      <c r="B98" s="22"/>
      <c r="C98" s="22"/>
      <c r="D98" s="22"/>
      <c r="E98" s="22"/>
      <c r="F98" s="22"/>
      <c r="G98" s="22"/>
      <c r="H98" s="22"/>
      <c r="I98" s="22"/>
      <c r="J98" s="22"/>
      <c r="K98" s="22"/>
      <c r="L98" s="22"/>
      <c r="M98" s="22"/>
      <c r="N98" s="22"/>
      <c r="O98" s="22"/>
      <c r="P98" s="22"/>
      <c r="Q98" s="22"/>
      <c r="R98" s="22"/>
      <c r="S98" s="22"/>
    </row>
    <row r="99" spans="1:19">
      <c r="A99" s="22"/>
      <c r="B99" s="22"/>
      <c r="C99" s="22"/>
      <c r="D99" s="22"/>
      <c r="E99" s="22"/>
      <c r="F99" s="22"/>
      <c r="G99" s="22"/>
      <c r="H99" s="22"/>
      <c r="I99" s="22"/>
      <c r="J99" s="22"/>
      <c r="K99" s="22"/>
      <c r="L99" s="22"/>
      <c r="M99" s="22"/>
      <c r="N99" s="22"/>
      <c r="O99" s="22"/>
      <c r="P99" s="22"/>
      <c r="Q99" s="22"/>
      <c r="R99" s="22"/>
      <c r="S99" s="22"/>
    </row>
    <row r="100" spans="1:19">
      <c r="A100" s="22"/>
      <c r="B100" s="22"/>
      <c r="C100" s="22"/>
      <c r="D100" s="22"/>
      <c r="E100" s="22"/>
      <c r="F100" s="22"/>
      <c r="G100" s="22"/>
      <c r="H100" s="22"/>
      <c r="I100" s="22"/>
      <c r="J100" s="22"/>
      <c r="K100" s="22"/>
      <c r="L100" s="22"/>
      <c r="M100" s="22"/>
      <c r="N100" s="22"/>
      <c r="O100" s="22"/>
      <c r="P100" s="22"/>
      <c r="Q100" s="22"/>
      <c r="R100" s="22"/>
      <c r="S100" s="22"/>
    </row>
    <row r="101" spans="1:19">
      <c r="A101" s="22"/>
      <c r="B101" s="22"/>
      <c r="C101" s="22"/>
      <c r="D101" s="22"/>
      <c r="E101" s="22"/>
      <c r="F101" s="22"/>
      <c r="G101" s="22"/>
      <c r="H101" s="22"/>
      <c r="I101" s="22"/>
      <c r="J101" s="22"/>
      <c r="K101" s="22"/>
      <c r="L101" s="22"/>
      <c r="M101" s="22"/>
      <c r="N101" s="22"/>
      <c r="O101" s="22"/>
      <c r="P101" s="22"/>
      <c r="Q101" s="22"/>
      <c r="R101" s="22"/>
      <c r="S101" s="22"/>
    </row>
    <row r="102" spans="1:19">
      <c r="A102" s="22"/>
      <c r="D102" s="153"/>
      <c r="E102" s="153"/>
      <c r="F102" s="153"/>
      <c r="G102" s="153"/>
      <c r="H102" s="153"/>
      <c r="I102" s="153"/>
      <c r="N102" s="22"/>
      <c r="O102" s="22"/>
      <c r="P102" s="22"/>
      <c r="Q102" s="22"/>
      <c r="R102" s="22"/>
      <c r="S102" s="22"/>
    </row>
    <row r="103" spans="1:19">
      <c r="A103" s="22"/>
      <c r="D103" s="153"/>
      <c r="E103" s="153"/>
      <c r="F103" s="153"/>
      <c r="G103" s="153"/>
      <c r="H103" s="153"/>
      <c r="I103" s="153"/>
      <c r="N103" s="22"/>
      <c r="O103" s="22"/>
      <c r="P103" s="22"/>
      <c r="Q103" s="22"/>
      <c r="R103" s="22"/>
      <c r="S103" s="22"/>
    </row>
    <row r="104" spans="1:19">
      <c r="A104" s="22"/>
      <c r="D104" s="153"/>
      <c r="E104" s="153"/>
      <c r="F104" s="153"/>
      <c r="G104" s="153"/>
      <c r="H104" s="153"/>
      <c r="I104" s="153"/>
      <c r="N104" s="22"/>
      <c r="O104" s="22"/>
      <c r="P104" s="22"/>
      <c r="Q104" s="22"/>
      <c r="R104" s="22"/>
      <c r="S104" s="22"/>
    </row>
    <row r="105" spans="1:19">
      <c r="A105" s="22"/>
      <c r="D105" s="153"/>
      <c r="E105" s="153"/>
      <c r="F105" s="153"/>
      <c r="G105" s="153"/>
      <c r="H105" s="153"/>
      <c r="I105" s="153"/>
      <c r="N105" s="22"/>
      <c r="O105" s="22"/>
      <c r="P105" s="22"/>
      <c r="Q105" s="22"/>
      <c r="R105" s="22"/>
      <c r="S105" s="22"/>
    </row>
    <row r="106" spans="1:19">
      <c r="A106" s="22"/>
      <c r="D106" s="153"/>
      <c r="E106" s="153"/>
      <c r="F106" s="153"/>
      <c r="G106" s="153"/>
      <c r="H106" s="153"/>
      <c r="I106" s="153"/>
      <c r="N106" s="22"/>
      <c r="O106" s="22"/>
      <c r="P106" s="22"/>
      <c r="Q106" s="22"/>
      <c r="R106" s="22"/>
      <c r="S106" s="22"/>
    </row>
    <row r="107" spans="1:19">
      <c r="A107" s="22"/>
      <c r="D107" s="153"/>
      <c r="E107" s="153"/>
      <c r="F107" s="153"/>
      <c r="G107" s="153"/>
      <c r="H107" s="153"/>
      <c r="I107" s="153"/>
      <c r="N107" s="22"/>
      <c r="O107" s="22"/>
      <c r="P107" s="22"/>
      <c r="Q107" s="22"/>
      <c r="R107" s="22"/>
      <c r="S107" s="22"/>
    </row>
    <row r="108" spans="1:19">
      <c r="A108" s="22"/>
      <c r="D108" s="153"/>
      <c r="E108" s="153"/>
      <c r="F108" s="153"/>
      <c r="G108" s="153"/>
      <c r="H108" s="153"/>
      <c r="I108" s="153"/>
      <c r="N108" s="22"/>
      <c r="O108" s="22"/>
      <c r="P108" s="22"/>
      <c r="Q108" s="22"/>
      <c r="R108" s="22"/>
      <c r="S108" s="22"/>
    </row>
    <row r="109" spans="1:19">
      <c r="A109" s="22"/>
      <c r="D109" s="153"/>
      <c r="E109" s="153"/>
      <c r="F109" s="153"/>
      <c r="G109" s="153"/>
      <c r="H109" s="153"/>
      <c r="I109" s="153"/>
      <c r="N109" s="22"/>
      <c r="O109" s="22"/>
      <c r="P109" s="22"/>
      <c r="Q109" s="22"/>
      <c r="R109" s="22"/>
      <c r="S109" s="22"/>
    </row>
    <row r="110" spans="1:19">
      <c r="A110" s="22"/>
      <c r="D110" s="153"/>
      <c r="E110" s="153"/>
      <c r="F110" s="153"/>
      <c r="G110" s="153"/>
      <c r="H110" s="153"/>
      <c r="I110" s="153"/>
      <c r="N110" s="22"/>
      <c r="O110" s="22"/>
      <c r="P110" s="22"/>
      <c r="Q110" s="22"/>
      <c r="R110" s="22"/>
      <c r="S110" s="22"/>
    </row>
    <row r="111" spans="1:19">
      <c r="A111" s="22"/>
      <c r="D111" s="153"/>
      <c r="E111" s="153"/>
      <c r="F111" s="153"/>
      <c r="G111" s="153"/>
      <c r="H111" s="153"/>
      <c r="I111" s="153"/>
      <c r="N111" s="22"/>
      <c r="O111" s="22"/>
      <c r="P111" s="22"/>
      <c r="Q111" s="22"/>
      <c r="R111" s="22"/>
      <c r="S111" s="22"/>
    </row>
    <row r="112" spans="1:19">
      <c r="A112" s="22"/>
      <c r="D112" s="153"/>
      <c r="E112" s="153"/>
      <c r="F112" s="153"/>
      <c r="G112" s="153"/>
      <c r="H112" s="153"/>
      <c r="I112" s="153"/>
      <c r="N112" s="22"/>
      <c r="O112" s="22"/>
      <c r="P112" s="22"/>
      <c r="Q112" s="22"/>
      <c r="R112" s="22"/>
      <c r="S112" s="22"/>
    </row>
    <row r="113" spans="1:19">
      <c r="A113" s="22"/>
      <c r="D113" s="153"/>
      <c r="E113" s="153"/>
      <c r="F113" s="153"/>
      <c r="G113" s="153"/>
      <c r="H113" s="153"/>
      <c r="I113" s="153"/>
      <c r="N113" s="22"/>
      <c r="O113" s="22"/>
      <c r="P113" s="22"/>
      <c r="Q113" s="22"/>
      <c r="R113" s="22"/>
      <c r="S113" s="22"/>
    </row>
    <row r="114" spans="1:19">
      <c r="A114" s="22"/>
      <c r="D114" s="153"/>
      <c r="E114" s="153"/>
      <c r="F114" s="153"/>
      <c r="G114" s="153"/>
      <c r="H114" s="153"/>
      <c r="I114" s="153"/>
      <c r="N114" s="22"/>
      <c r="O114" s="22"/>
      <c r="P114" s="22"/>
      <c r="Q114" s="22"/>
      <c r="R114" s="22"/>
      <c r="S114" s="22"/>
    </row>
    <row r="115" spans="1:19">
      <c r="A115" s="22"/>
      <c r="D115" s="153"/>
      <c r="E115" s="153"/>
      <c r="F115" s="153"/>
      <c r="G115" s="153"/>
      <c r="H115" s="153"/>
      <c r="I115" s="153"/>
      <c r="N115" s="22"/>
      <c r="O115" s="22"/>
      <c r="P115" s="22"/>
      <c r="Q115" s="22"/>
      <c r="R115" s="22"/>
      <c r="S115" s="22"/>
    </row>
    <row r="116" spans="1:19">
      <c r="A116" s="22"/>
      <c r="D116" s="153"/>
      <c r="E116" s="153"/>
      <c r="F116" s="153"/>
      <c r="G116" s="153"/>
      <c r="H116" s="153"/>
      <c r="I116" s="153"/>
      <c r="N116" s="22"/>
      <c r="O116" s="22"/>
      <c r="P116" s="22"/>
      <c r="Q116" s="22"/>
      <c r="R116" s="22"/>
      <c r="S116" s="22"/>
    </row>
    <row r="117" spans="1:19">
      <c r="A117" s="22"/>
      <c r="D117" s="153"/>
      <c r="E117" s="153"/>
      <c r="F117" s="153"/>
      <c r="G117" s="153"/>
      <c r="H117" s="153"/>
      <c r="I117" s="153"/>
      <c r="N117" s="22"/>
      <c r="O117" s="22"/>
      <c r="P117" s="22"/>
      <c r="Q117" s="22"/>
      <c r="R117" s="22"/>
      <c r="S117" s="22"/>
    </row>
    <row r="118" spans="1:19">
      <c r="A118" s="22"/>
      <c r="D118" s="153"/>
      <c r="E118" s="153"/>
      <c r="F118" s="153"/>
      <c r="G118" s="153"/>
      <c r="H118" s="153"/>
      <c r="I118" s="153"/>
      <c r="N118" s="22"/>
      <c r="O118" s="22"/>
      <c r="P118" s="22"/>
      <c r="Q118" s="22"/>
      <c r="R118" s="22"/>
      <c r="S118" s="22"/>
    </row>
    <row r="119" spans="1:19">
      <c r="A119" s="22"/>
      <c r="D119" s="153"/>
      <c r="E119" s="153"/>
      <c r="F119" s="153"/>
      <c r="G119" s="153"/>
      <c r="H119" s="153"/>
      <c r="I119" s="153"/>
      <c r="N119" s="22"/>
      <c r="O119" s="22"/>
      <c r="P119" s="22"/>
      <c r="Q119" s="22"/>
      <c r="R119" s="22"/>
      <c r="S119" s="22"/>
    </row>
    <row r="120" spans="1:19">
      <c r="A120" s="22"/>
      <c r="D120" s="153"/>
      <c r="E120" s="153"/>
      <c r="F120" s="153"/>
      <c r="G120" s="153"/>
      <c r="H120" s="153"/>
      <c r="I120" s="153"/>
      <c r="N120" s="22"/>
      <c r="O120" s="22"/>
      <c r="P120" s="22"/>
      <c r="Q120" s="22"/>
      <c r="R120" s="22"/>
      <c r="S120" s="22"/>
    </row>
    <row r="121" spans="1:19">
      <c r="A121" s="22"/>
      <c r="D121" s="153"/>
      <c r="E121" s="153"/>
      <c r="F121" s="153"/>
      <c r="G121" s="153"/>
      <c r="H121" s="153"/>
      <c r="I121" s="153"/>
      <c r="N121" s="22"/>
      <c r="O121" s="22"/>
      <c r="P121" s="22"/>
      <c r="Q121" s="22"/>
      <c r="R121" s="22"/>
      <c r="S121" s="22"/>
    </row>
    <row r="122" spans="1:19">
      <c r="A122" s="22"/>
      <c r="D122" s="153"/>
      <c r="E122" s="153"/>
      <c r="F122" s="153"/>
      <c r="G122" s="153"/>
      <c r="H122" s="153"/>
      <c r="I122" s="153"/>
      <c r="N122" s="22"/>
      <c r="O122" s="22"/>
      <c r="P122" s="22"/>
      <c r="Q122" s="22"/>
      <c r="R122" s="22"/>
      <c r="S122" s="22"/>
    </row>
    <row r="123" spans="1:19">
      <c r="A123" s="22"/>
      <c r="D123" s="153"/>
      <c r="E123" s="153"/>
      <c r="F123" s="153"/>
      <c r="G123" s="153"/>
      <c r="H123" s="153"/>
      <c r="I123" s="153"/>
      <c r="N123" s="22"/>
      <c r="O123" s="22"/>
      <c r="P123" s="22"/>
      <c r="Q123" s="22"/>
      <c r="R123" s="22"/>
      <c r="S123" s="22"/>
    </row>
    <row r="124" spans="1:19">
      <c r="A124" s="22"/>
      <c r="D124" s="153"/>
      <c r="E124" s="153"/>
      <c r="F124" s="153"/>
      <c r="G124" s="153"/>
      <c r="H124" s="153"/>
      <c r="I124" s="153"/>
      <c r="N124" s="22"/>
      <c r="O124" s="22"/>
      <c r="P124" s="22"/>
      <c r="Q124" s="22"/>
      <c r="R124" s="22"/>
      <c r="S124" s="22"/>
    </row>
    <row r="125" spans="1:19">
      <c r="A125" s="22"/>
      <c r="D125" s="153"/>
      <c r="E125" s="153"/>
      <c r="F125" s="153"/>
      <c r="G125" s="153"/>
      <c r="H125" s="153"/>
      <c r="I125" s="153"/>
      <c r="N125" s="22"/>
      <c r="O125" s="22"/>
      <c r="P125" s="22"/>
      <c r="Q125" s="22"/>
      <c r="R125" s="22"/>
      <c r="S125" s="22"/>
    </row>
    <row r="126" spans="1:19">
      <c r="A126" s="22"/>
      <c r="D126" s="153"/>
      <c r="E126" s="153"/>
      <c r="F126" s="153"/>
      <c r="G126" s="153"/>
      <c r="H126" s="153"/>
      <c r="I126" s="153"/>
      <c r="N126" s="22"/>
      <c r="O126" s="22"/>
      <c r="P126" s="22"/>
      <c r="Q126" s="22"/>
      <c r="R126" s="22"/>
      <c r="S126" s="22"/>
    </row>
    <row r="127" spans="1:19">
      <c r="A127" s="22"/>
      <c r="D127" s="153"/>
      <c r="E127" s="153"/>
      <c r="F127" s="153"/>
      <c r="G127" s="153"/>
      <c r="H127" s="153"/>
      <c r="I127" s="153"/>
      <c r="N127" s="22"/>
      <c r="O127" s="22"/>
      <c r="P127" s="22"/>
      <c r="Q127" s="22"/>
      <c r="R127" s="22"/>
      <c r="S127" s="22"/>
    </row>
    <row r="128" spans="1:19">
      <c r="A128" s="22"/>
      <c r="D128" s="153"/>
      <c r="E128" s="153"/>
      <c r="F128" s="153"/>
      <c r="G128" s="153"/>
      <c r="H128" s="153"/>
      <c r="I128" s="153"/>
      <c r="N128" s="22"/>
      <c r="O128" s="22"/>
      <c r="P128" s="22"/>
      <c r="Q128" s="22"/>
      <c r="R128" s="22"/>
      <c r="S128" s="22"/>
    </row>
    <row r="129" spans="1:19">
      <c r="A129" s="22"/>
      <c r="D129" s="153"/>
      <c r="E129" s="153"/>
      <c r="F129" s="153"/>
      <c r="G129" s="153"/>
      <c r="H129" s="153"/>
      <c r="I129" s="153"/>
      <c r="N129" s="22"/>
      <c r="O129" s="22"/>
      <c r="P129" s="22"/>
      <c r="Q129" s="22"/>
      <c r="R129" s="22"/>
      <c r="S129" s="22"/>
    </row>
    <row r="130" spans="1:19">
      <c r="A130" s="22"/>
      <c r="D130" s="153"/>
      <c r="E130" s="153"/>
      <c r="F130" s="153"/>
      <c r="G130" s="153"/>
      <c r="H130" s="153"/>
      <c r="I130" s="153"/>
      <c r="N130" s="22"/>
      <c r="O130" s="22"/>
      <c r="P130" s="22"/>
      <c r="Q130" s="22"/>
      <c r="R130" s="22"/>
      <c r="S130" s="22"/>
    </row>
    <row r="131" spans="1:19">
      <c r="A131" s="22"/>
      <c r="D131" s="153"/>
      <c r="E131" s="153"/>
      <c r="F131" s="153"/>
      <c r="G131" s="153"/>
      <c r="H131" s="153"/>
      <c r="I131" s="153"/>
      <c r="N131" s="22"/>
      <c r="O131" s="22"/>
      <c r="P131" s="22"/>
      <c r="Q131" s="22"/>
      <c r="R131" s="22"/>
      <c r="S131" s="22"/>
    </row>
    <row r="132" spans="1:19">
      <c r="A132" s="22"/>
      <c r="D132" s="153"/>
      <c r="E132" s="153"/>
      <c r="F132" s="153"/>
      <c r="G132" s="153"/>
      <c r="H132" s="153"/>
      <c r="I132" s="153"/>
      <c r="N132" s="22"/>
      <c r="O132" s="22"/>
      <c r="P132" s="22"/>
      <c r="Q132" s="22"/>
      <c r="R132" s="22"/>
      <c r="S132" s="22"/>
    </row>
    <row r="133" spans="1:19">
      <c r="A133" s="22"/>
      <c r="D133" s="153"/>
      <c r="E133" s="153"/>
      <c r="F133" s="153"/>
      <c r="G133" s="153"/>
      <c r="H133" s="153"/>
      <c r="I133" s="153"/>
      <c r="N133" s="22"/>
      <c r="O133" s="22"/>
      <c r="P133" s="22"/>
      <c r="Q133" s="22"/>
      <c r="R133" s="22"/>
      <c r="S133" s="22"/>
    </row>
    <row r="134" spans="1:19">
      <c r="A134" s="22"/>
      <c r="D134" s="153"/>
      <c r="E134" s="153"/>
      <c r="F134" s="153"/>
      <c r="G134" s="153"/>
      <c r="H134" s="153"/>
      <c r="I134" s="153"/>
      <c r="N134" s="22"/>
      <c r="O134" s="22"/>
      <c r="P134" s="22"/>
      <c r="Q134" s="22"/>
      <c r="R134" s="22"/>
      <c r="S134" s="22"/>
    </row>
    <row r="135" spans="1:19">
      <c r="A135" s="22"/>
      <c r="B135" s="22"/>
      <c r="C135" s="22"/>
      <c r="D135" s="22"/>
      <c r="E135" s="153"/>
      <c r="F135" s="22"/>
      <c r="G135" s="22"/>
      <c r="H135" s="22"/>
      <c r="I135" s="22"/>
      <c r="J135" s="22"/>
      <c r="K135" s="22"/>
      <c r="L135" s="22"/>
      <c r="M135" s="22"/>
      <c r="N135" s="22"/>
      <c r="O135" s="22"/>
      <c r="P135" s="22"/>
      <c r="Q135" s="22"/>
      <c r="R135" s="22"/>
      <c r="S135" s="22"/>
    </row>
    <row r="136" spans="1:19">
      <c r="D136" s="153"/>
      <c r="E136" s="153"/>
      <c r="F136" s="153"/>
      <c r="G136" s="153"/>
      <c r="H136" s="153"/>
      <c r="I136" s="153"/>
      <c r="N136" s="22"/>
      <c r="O136" s="22"/>
      <c r="P136" s="22"/>
      <c r="Q136" s="22"/>
      <c r="R136" s="22"/>
      <c r="S136" s="22"/>
    </row>
    <row r="137" spans="1:19">
      <c r="D137" s="153"/>
      <c r="E137" s="153"/>
      <c r="F137" s="153"/>
      <c r="G137" s="153"/>
      <c r="H137" s="153"/>
      <c r="I137" s="153"/>
      <c r="N137" s="22"/>
      <c r="O137" s="22"/>
      <c r="P137" s="22"/>
      <c r="Q137" s="22"/>
      <c r="R137" s="22"/>
      <c r="S137" s="22"/>
    </row>
    <row r="138" spans="1:19">
      <c r="D138" s="153"/>
      <c r="E138" s="153"/>
      <c r="F138" s="153"/>
      <c r="G138" s="153"/>
      <c r="H138" s="153"/>
      <c r="I138" s="153"/>
      <c r="N138" s="22"/>
      <c r="O138" s="22"/>
      <c r="P138" s="22"/>
      <c r="Q138" s="22"/>
      <c r="R138" s="22"/>
      <c r="S138" s="22"/>
    </row>
    <row r="139" spans="1:19">
      <c r="D139" s="153"/>
      <c r="E139" s="153"/>
      <c r="F139" s="153"/>
      <c r="G139" s="153"/>
      <c r="H139" s="153"/>
      <c r="I139" s="153"/>
      <c r="N139" s="22"/>
      <c r="O139" s="22"/>
      <c r="P139" s="22"/>
      <c r="Q139" s="22"/>
      <c r="R139" s="22"/>
      <c r="S139" s="22"/>
    </row>
    <row r="140" spans="1:19">
      <c r="D140" s="153"/>
      <c r="E140" s="153"/>
      <c r="F140" s="153"/>
      <c r="G140" s="153"/>
      <c r="H140" s="153"/>
      <c r="I140" s="153"/>
    </row>
    <row r="141" spans="1:19">
      <c r="D141" s="153"/>
      <c r="E141" s="153"/>
      <c r="F141" s="153"/>
      <c r="G141" s="153"/>
      <c r="H141" s="153"/>
      <c r="I141" s="153"/>
    </row>
    <row r="142" spans="1:19">
      <c r="D142" s="153"/>
      <c r="E142" s="153"/>
      <c r="F142" s="153"/>
      <c r="G142" s="153"/>
      <c r="H142" s="153"/>
      <c r="I142" s="153"/>
    </row>
    <row r="143" spans="1:19">
      <c r="D143" s="153"/>
      <c r="E143" s="153"/>
      <c r="F143" s="153"/>
      <c r="G143" s="153"/>
      <c r="H143" s="153"/>
      <c r="I143" s="153"/>
    </row>
    <row r="144" spans="1:19">
      <c r="D144" s="153"/>
      <c r="E144" s="153"/>
      <c r="F144" s="153"/>
      <c r="G144" s="153"/>
      <c r="H144" s="153"/>
      <c r="I144" s="153"/>
    </row>
    <row r="145" spans="4:9">
      <c r="D145" s="153"/>
      <c r="E145" s="153"/>
      <c r="F145" s="153"/>
      <c r="G145" s="153"/>
      <c r="H145" s="153"/>
      <c r="I145" s="153"/>
    </row>
    <row r="146" spans="4:9">
      <c r="D146" s="153"/>
      <c r="E146" s="153"/>
      <c r="F146" s="153"/>
      <c r="G146" s="153"/>
      <c r="H146" s="153"/>
      <c r="I146" s="153"/>
    </row>
    <row r="147" spans="4:9">
      <c r="D147" s="153"/>
      <c r="E147" s="153"/>
      <c r="F147" s="153"/>
      <c r="G147" s="153"/>
      <c r="H147" s="153"/>
      <c r="I147" s="153"/>
    </row>
    <row r="148" spans="4:9">
      <c r="D148" s="153"/>
      <c r="E148" s="153"/>
      <c r="F148" s="153"/>
      <c r="G148" s="153"/>
      <c r="H148" s="153"/>
      <c r="I148" s="153"/>
    </row>
    <row r="149" spans="4:9">
      <c r="D149" s="153"/>
      <c r="E149" s="153"/>
      <c r="F149" s="153"/>
      <c r="G149" s="153"/>
      <c r="H149" s="153"/>
      <c r="I149" s="153"/>
    </row>
    <row r="150" spans="4:9">
      <c r="D150" s="153"/>
      <c r="E150" s="153"/>
      <c r="F150" s="153"/>
      <c r="G150" s="153"/>
      <c r="H150" s="153"/>
      <c r="I150" s="153"/>
    </row>
    <row r="151" spans="4:9">
      <c r="D151" s="153"/>
      <c r="E151" s="153"/>
      <c r="F151" s="153"/>
      <c r="G151" s="153"/>
      <c r="H151" s="153"/>
      <c r="I151" s="153"/>
    </row>
    <row r="152" spans="4:9">
      <c r="D152" s="153"/>
      <c r="E152" s="153"/>
      <c r="F152" s="153"/>
      <c r="G152" s="153"/>
      <c r="H152" s="153"/>
      <c r="I152" s="153"/>
    </row>
    <row r="153" spans="4:9">
      <c r="D153" s="153"/>
      <c r="E153" s="153"/>
      <c r="F153" s="153"/>
      <c r="G153" s="153"/>
      <c r="H153" s="153"/>
      <c r="I153" s="153"/>
    </row>
    <row r="154" spans="4:9">
      <c r="D154" s="153"/>
      <c r="E154" s="153"/>
      <c r="F154" s="153"/>
      <c r="G154" s="153"/>
      <c r="H154" s="153"/>
      <c r="I154" s="153"/>
    </row>
    <row r="155" spans="4:9">
      <c r="D155" s="153"/>
      <c r="E155" s="153"/>
      <c r="F155" s="153"/>
      <c r="G155" s="153"/>
      <c r="H155" s="153"/>
      <c r="I155" s="153"/>
    </row>
    <row r="156" spans="4:9">
      <c r="D156" s="153"/>
      <c r="E156" s="153"/>
      <c r="F156" s="153"/>
      <c r="G156" s="153"/>
      <c r="H156" s="153"/>
      <c r="I156" s="153"/>
    </row>
    <row r="157" spans="4:9">
      <c r="D157" s="153"/>
      <c r="E157" s="153"/>
      <c r="F157" s="153"/>
      <c r="G157" s="153"/>
      <c r="H157" s="153"/>
      <c r="I157" s="153"/>
    </row>
    <row r="158" spans="4:9">
      <c r="D158" s="153"/>
      <c r="E158" s="153"/>
      <c r="F158" s="153"/>
      <c r="G158" s="153"/>
      <c r="H158" s="153"/>
      <c r="I158" s="153"/>
    </row>
    <row r="159" spans="4:9">
      <c r="D159" s="153"/>
      <c r="E159" s="153"/>
      <c r="F159" s="153"/>
      <c r="G159" s="153"/>
      <c r="H159" s="153"/>
      <c r="I159" s="153"/>
    </row>
    <row r="160" spans="4:9">
      <c r="D160" s="153"/>
      <c r="E160" s="153"/>
      <c r="F160" s="153"/>
      <c r="G160" s="153"/>
      <c r="H160" s="153"/>
      <c r="I160" s="153"/>
    </row>
    <row r="161" spans="4:9">
      <c r="D161" s="153"/>
      <c r="E161" s="153"/>
      <c r="F161" s="153"/>
      <c r="G161" s="153"/>
      <c r="H161" s="153"/>
      <c r="I161" s="153"/>
    </row>
    <row r="162" spans="4:9">
      <c r="D162" s="153"/>
      <c r="E162" s="153"/>
      <c r="F162" s="153"/>
      <c r="G162" s="153"/>
      <c r="H162" s="153"/>
      <c r="I162" s="153"/>
    </row>
    <row r="163" spans="4:9">
      <c r="D163" s="153"/>
      <c r="E163" s="153"/>
      <c r="F163" s="153"/>
      <c r="G163" s="153"/>
      <c r="H163" s="153"/>
      <c r="I163" s="153"/>
    </row>
    <row r="164" spans="4:9">
      <c r="D164" s="153"/>
      <c r="E164" s="153"/>
      <c r="F164" s="153"/>
      <c r="G164" s="153"/>
      <c r="H164" s="153"/>
      <c r="I164" s="153"/>
    </row>
    <row r="165" spans="4:9">
      <c r="D165" s="153"/>
      <c r="E165" s="153"/>
      <c r="F165" s="153"/>
      <c r="G165" s="153"/>
      <c r="H165" s="153"/>
      <c r="I165" s="153"/>
    </row>
    <row r="166" spans="4:9">
      <c r="D166" s="153"/>
      <c r="E166" s="153"/>
      <c r="F166" s="153"/>
      <c r="G166" s="153"/>
      <c r="H166" s="153"/>
      <c r="I166" s="153"/>
    </row>
    <row r="167" spans="4:9">
      <c r="D167" s="153"/>
      <c r="E167" s="153"/>
      <c r="F167" s="153"/>
      <c r="G167" s="153"/>
      <c r="H167" s="153"/>
      <c r="I167" s="153"/>
    </row>
    <row r="168" spans="4:9">
      <c r="D168" s="153"/>
      <c r="E168" s="153"/>
      <c r="F168" s="153"/>
      <c r="G168" s="153"/>
      <c r="H168" s="153"/>
      <c r="I168" s="153"/>
    </row>
    <row r="169" spans="4:9">
      <c r="D169" s="153"/>
      <c r="E169" s="153"/>
      <c r="F169" s="153"/>
      <c r="G169" s="153"/>
      <c r="H169" s="153"/>
      <c r="I169" s="153"/>
    </row>
    <row r="170" spans="4:9">
      <c r="D170" s="153"/>
      <c r="E170" s="153"/>
      <c r="F170" s="153"/>
      <c r="G170" s="153"/>
      <c r="H170" s="153"/>
      <c r="I170" s="153"/>
    </row>
    <row r="171" spans="4:9">
      <c r="D171" s="153"/>
      <c r="E171" s="153"/>
      <c r="F171" s="153"/>
      <c r="G171" s="153"/>
      <c r="H171" s="153"/>
      <c r="I171" s="153"/>
    </row>
    <row r="172" spans="4:9">
      <c r="D172" s="153"/>
      <c r="E172" s="153"/>
      <c r="F172" s="153"/>
      <c r="G172" s="153"/>
      <c r="H172" s="153"/>
      <c r="I172" s="153"/>
    </row>
    <row r="173" spans="4:9">
      <c r="D173" s="153"/>
      <c r="E173" s="153"/>
      <c r="F173" s="153"/>
      <c r="G173" s="153"/>
      <c r="H173" s="153"/>
      <c r="I173" s="153"/>
    </row>
  </sheetData>
  <sheetProtection sheet="1" objects="1" scenarios="1"/>
  <mergeCells count="82">
    <mergeCell ref="C41:I41"/>
    <mergeCell ref="C39:I39"/>
    <mergeCell ref="C40:I40"/>
    <mergeCell ref="C35:F35"/>
    <mergeCell ref="C42:G42"/>
    <mergeCell ref="C38:I38"/>
    <mergeCell ref="K25:M25"/>
    <mergeCell ref="K23:M23"/>
    <mergeCell ref="K24:M24"/>
    <mergeCell ref="C34:D34"/>
    <mergeCell ref="C32:D32"/>
    <mergeCell ref="C33:D33"/>
    <mergeCell ref="C25:D25"/>
    <mergeCell ref="C26:D26"/>
    <mergeCell ref="C27:D27"/>
    <mergeCell ref="C28:D28"/>
    <mergeCell ref="K30:M30"/>
    <mergeCell ref="K27:M27"/>
    <mergeCell ref="C16:D16"/>
    <mergeCell ref="C14:D14"/>
    <mergeCell ref="C13:D13"/>
    <mergeCell ref="K22:M22"/>
    <mergeCell ref="C19:D19"/>
    <mergeCell ref="C20:D20"/>
    <mergeCell ref="K19:M19"/>
    <mergeCell ref="C22:D22"/>
    <mergeCell ref="K21:M21"/>
    <mergeCell ref="C17:D17"/>
    <mergeCell ref="C18:D18"/>
    <mergeCell ref="C21:D21"/>
    <mergeCell ref="C15:D15"/>
    <mergeCell ref="K16:M16"/>
    <mergeCell ref="K17:M17"/>
    <mergeCell ref="K18:M18"/>
    <mergeCell ref="B1:K1"/>
    <mergeCell ref="K2:M2"/>
    <mergeCell ref="B2:C2"/>
    <mergeCell ref="K3:M3"/>
    <mergeCell ref="B3:C3"/>
    <mergeCell ref="D2:F2"/>
    <mergeCell ref="D3:F3"/>
    <mergeCell ref="C10:D10"/>
    <mergeCell ref="K15:M15"/>
    <mergeCell ref="K7:M7"/>
    <mergeCell ref="K14:M14"/>
    <mergeCell ref="K12:M12"/>
    <mergeCell ref="C8:D8"/>
    <mergeCell ref="C12:D12"/>
    <mergeCell ref="K11:M11"/>
    <mergeCell ref="C7:D7"/>
    <mergeCell ref="K13:M13"/>
    <mergeCell ref="K28:M28"/>
    <mergeCell ref="K32:M32"/>
    <mergeCell ref="K31:M31"/>
    <mergeCell ref="K26:M26"/>
    <mergeCell ref="K43:M43"/>
    <mergeCell ref="K34:M34"/>
    <mergeCell ref="K33:M33"/>
    <mergeCell ref="K41:M41"/>
    <mergeCell ref="K42:M42"/>
    <mergeCell ref="K40:M40"/>
    <mergeCell ref="K39:M39"/>
    <mergeCell ref="K35:M35"/>
    <mergeCell ref="K38:M38"/>
    <mergeCell ref="K37:M37"/>
    <mergeCell ref="K36:M36"/>
    <mergeCell ref="C6:D6"/>
    <mergeCell ref="C9:D9"/>
    <mergeCell ref="K29:M29"/>
    <mergeCell ref="K4:M4"/>
    <mergeCell ref="K6:M6"/>
    <mergeCell ref="B5:D5"/>
    <mergeCell ref="C4:D4"/>
    <mergeCell ref="C11:D11"/>
    <mergeCell ref="K5:M5"/>
    <mergeCell ref="K8:M8"/>
    <mergeCell ref="K9:M9"/>
    <mergeCell ref="K10:M10"/>
    <mergeCell ref="C23:D23"/>
    <mergeCell ref="C29:F29"/>
    <mergeCell ref="C24:D24"/>
    <mergeCell ref="K20:M20"/>
  </mergeCells>
  <phoneticPr fontId="2" type="noConversion"/>
  <printOptions gridLines="1"/>
  <pageMargins left="0.70866141732283472" right="0.39370078740157483" top="0.86614173228346458" bottom="0.78740157480314965" header="0.39370078740157483" footer="0.39370078740157483"/>
  <pageSetup paperSize="9" scale="72" fitToHeight="2" orientation="portrait"/>
  <headerFooter alignWithMargins="0">
    <oddHeader>&amp;C&amp;"Arial,Fett"&amp;20&amp;F, &amp;A</oddHeader>
    <oddFooter>&amp;LSeite &amp;P von &amp;N&amp;8
Ausgedruckt am &amp;D&amp;C&amp;8
&amp;R&amp;8Autor der Vorlage: Plusminus Basel</oddFoot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enableFormatConditionsCalculation="0"/>
  <dimension ref="A1:V79"/>
  <sheetViews>
    <sheetView showZeros="0" workbookViewId="0">
      <pane xSplit="2" ySplit="3" topLeftCell="C4" activePane="bottomRight" state="frozen"/>
      <selection pane="topRight" activeCell="C1" sqref="C1"/>
      <selection pane="bottomLeft" activeCell="A8" sqref="A8"/>
      <selection pane="bottomRight" activeCell="L3" sqref="L3:N3"/>
    </sheetView>
  </sheetViews>
  <sheetFormatPr baseColWidth="10" defaultRowHeight="12" x14ac:dyDescent="0"/>
  <cols>
    <col min="1" max="1" width="0.83203125" style="259" customWidth="1"/>
    <col min="2" max="2" width="1.1640625" style="226" hidden="1" customWidth="1"/>
    <col min="3" max="3" width="2.5" style="226" customWidth="1"/>
    <col min="4" max="4" width="26.33203125" style="226" customWidth="1"/>
    <col min="5" max="5" width="26.83203125" style="226" customWidth="1"/>
    <col min="6" max="6" width="2.5" style="263" hidden="1" customWidth="1"/>
    <col min="7" max="7" width="2.5" style="263" customWidth="1"/>
    <col min="8" max="8" width="10" style="248" customWidth="1"/>
    <col min="9" max="9" width="8.83203125" style="260" customWidth="1"/>
    <col min="10" max="10" width="10.5" style="261" customWidth="1"/>
    <col min="11" max="11" width="10.5" style="226" customWidth="1"/>
    <col min="12" max="12" width="4.83203125" style="262" customWidth="1"/>
    <col min="13" max="13" width="15.1640625" style="258" customWidth="1"/>
    <col min="14" max="14" width="8" style="257" customWidth="1"/>
    <col min="15" max="15" width="6.5" style="226" customWidth="1"/>
    <col min="16" max="16384" width="10.83203125" style="226"/>
  </cols>
  <sheetData>
    <row r="1" spans="1:22" s="224" customFormat="1" ht="6" customHeight="1" thickBot="1">
      <c r="A1" s="223"/>
      <c r="B1" s="478"/>
      <c r="C1" s="479"/>
      <c r="D1" s="479"/>
      <c r="E1" s="479"/>
      <c r="F1" s="479"/>
      <c r="G1" s="479"/>
      <c r="H1" s="479"/>
      <c r="I1" s="479"/>
      <c r="J1" s="479"/>
      <c r="K1" s="479"/>
      <c r="L1" s="479"/>
      <c r="M1" s="268"/>
      <c r="N1" s="269"/>
      <c r="O1" s="270"/>
    </row>
    <row r="2" spans="1:22" ht="57.75" customHeight="1">
      <c r="A2" s="225"/>
      <c r="B2" s="264"/>
      <c r="C2" s="464" t="s">
        <v>95</v>
      </c>
      <c r="D2" s="481"/>
      <c r="E2" s="466"/>
      <c r="F2" s="483"/>
      <c r="G2" s="483"/>
      <c r="H2" s="207" t="s">
        <v>57</v>
      </c>
      <c r="I2" s="207" t="s">
        <v>44</v>
      </c>
      <c r="J2" s="208" t="s">
        <v>45</v>
      </c>
      <c r="K2" s="208" t="s">
        <v>45</v>
      </c>
      <c r="L2" s="461" t="s">
        <v>54</v>
      </c>
      <c r="M2" s="480"/>
      <c r="N2" s="480"/>
      <c r="O2" s="271"/>
      <c r="P2" s="222"/>
      <c r="Q2" s="222"/>
      <c r="R2" s="222"/>
      <c r="S2" s="222"/>
      <c r="T2" s="222"/>
      <c r="U2" s="222"/>
      <c r="V2" s="222"/>
    </row>
    <row r="3" spans="1:22" ht="30.75" customHeight="1">
      <c r="A3" s="227"/>
      <c r="B3" s="265"/>
      <c r="C3" s="465" t="s">
        <v>55</v>
      </c>
      <c r="D3" s="482"/>
      <c r="E3" s="467">
        <f>K42</f>
        <v>0</v>
      </c>
      <c r="F3" s="484"/>
      <c r="G3" s="484"/>
      <c r="H3" s="174"/>
      <c r="I3" s="230"/>
      <c r="J3" s="174" t="s">
        <v>2</v>
      </c>
      <c r="K3" s="175" t="s">
        <v>1</v>
      </c>
      <c r="L3" s="373"/>
      <c r="M3" s="374"/>
      <c r="N3" s="375"/>
      <c r="O3" s="272"/>
      <c r="P3" s="222"/>
      <c r="Q3" s="222"/>
      <c r="R3" s="222"/>
      <c r="S3" s="222"/>
      <c r="T3" s="222"/>
      <c r="U3" s="222"/>
      <c r="V3" s="222"/>
    </row>
    <row r="4" spans="1:22" ht="15.75" customHeight="1">
      <c r="A4" s="231"/>
      <c r="B4" s="266"/>
      <c r="C4" s="209"/>
      <c r="D4" s="453"/>
      <c r="E4" s="453"/>
      <c r="F4" s="174"/>
      <c r="G4" s="174"/>
      <c r="H4" s="174"/>
      <c r="I4" s="232"/>
      <c r="J4" s="178"/>
      <c r="K4" s="179"/>
      <c r="L4" s="446"/>
      <c r="M4" s="487"/>
      <c r="N4" s="487"/>
      <c r="O4" s="489"/>
      <c r="P4" s="222"/>
      <c r="Q4" s="222"/>
      <c r="R4" s="222"/>
      <c r="S4" s="222"/>
      <c r="T4" s="222"/>
      <c r="U4" s="222"/>
      <c r="V4" s="222"/>
    </row>
    <row r="5" spans="1:22" ht="21.75" customHeight="1">
      <c r="A5" s="231"/>
      <c r="B5" s="266"/>
      <c r="C5" s="475" t="s">
        <v>70</v>
      </c>
      <c r="D5" s="476"/>
      <c r="E5" s="477"/>
      <c r="F5" s="174"/>
      <c r="G5" s="174"/>
      <c r="H5" s="174"/>
      <c r="I5" s="230"/>
      <c r="J5" s="180"/>
      <c r="K5" s="180"/>
      <c r="L5" s="454" t="s">
        <v>14</v>
      </c>
      <c r="M5" s="490"/>
      <c r="N5" s="490"/>
      <c r="O5" s="489"/>
      <c r="P5" s="222"/>
      <c r="Q5" s="222"/>
      <c r="R5" s="222"/>
      <c r="S5" s="222"/>
      <c r="T5" s="222"/>
      <c r="U5" s="222"/>
      <c r="V5" s="222"/>
    </row>
    <row r="6" spans="1:22" s="238" customFormat="1" ht="19.5" customHeight="1">
      <c r="A6" s="227"/>
      <c r="B6" s="265"/>
      <c r="C6" s="274"/>
      <c r="D6" s="472" t="s">
        <v>97</v>
      </c>
      <c r="E6" s="472"/>
      <c r="F6" s="236"/>
      <c r="G6" s="237" t="s">
        <v>52</v>
      </c>
      <c r="H6" s="183"/>
      <c r="I6" s="184">
        <v>12</v>
      </c>
      <c r="J6" s="185" t="str">
        <f>IF(H6&gt;0,ROUND(H6*I6,0)," ")</f>
        <v xml:space="preserve"> </v>
      </c>
      <c r="K6" s="186" t="str">
        <f>IF(H6&gt;0,ROUND(H6*I6/12,1)," ")</f>
        <v xml:space="preserve"> </v>
      </c>
      <c r="L6" s="444"/>
      <c r="M6" s="444"/>
      <c r="N6" s="444"/>
      <c r="O6" s="275"/>
      <c r="P6" s="222"/>
      <c r="Q6" s="222"/>
      <c r="R6" s="222"/>
      <c r="S6" s="222"/>
      <c r="T6" s="222"/>
      <c r="U6" s="222"/>
      <c r="V6" s="222"/>
    </row>
    <row r="7" spans="1:22" s="238" customFormat="1" ht="19.5" customHeight="1">
      <c r="A7" s="227"/>
      <c r="B7" s="265"/>
      <c r="C7" s="274"/>
      <c r="D7" s="472" t="s">
        <v>89</v>
      </c>
      <c r="E7" s="472"/>
      <c r="F7" s="236"/>
      <c r="G7" s="237" t="s">
        <v>13</v>
      </c>
      <c r="H7" s="183"/>
      <c r="I7" s="184">
        <v>12</v>
      </c>
      <c r="J7" s="185" t="str">
        <f t="shared" ref="J7:J28" si="0">IF(H7&gt;0,ROUND(H7*I7,0)," ")</f>
        <v xml:space="preserve"> </v>
      </c>
      <c r="K7" s="186" t="str">
        <f t="shared" ref="K7:K28" si="1">IF(H7&gt;0,ROUND(H7*I7/12,1)," ")</f>
        <v xml:space="preserve"> </v>
      </c>
      <c r="L7" s="444"/>
      <c r="M7" s="444"/>
      <c r="N7" s="444"/>
      <c r="O7" s="275"/>
      <c r="P7" s="222"/>
      <c r="Q7" s="222"/>
      <c r="R7" s="222"/>
      <c r="S7" s="222"/>
      <c r="T7" s="222"/>
      <c r="U7" s="222"/>
      <c r="V7" s="222"/>
    </row>
    <row r="8" spans="1:22" s="238" customFormat="1" ht="21" customHeight="1">
      <c r="A8" s="227"/>
      <c r="B8" s="265"/>
      <c r="C8" s="274"/>
      <c r="D8" s="472" t="s">
        <v>37</v>
      </c>
      <c r="E8" s="472"/>
      <c r="F8" s="236"/>
      <c r="G8" s="237" t="s">
        <v>53</v>
      </c>
      <c r="H8" s="183"/>
      <c r="I8" s="184">
        <v>1</v>
      </c>
      <c r="J8" s="185" t="str">
        <f t="shared" si="0"/>
        <v xml:space="preserve"> </v>
      </c>
      <c r="K8" s="186" t="str">
        <f t="shared" si="1"/>
        <v xml:space="preserve"> </v>
      </c>
      <c r="L8" s="444"/>
      <c r="M8" s="449"/>
      <c r="N8" s="474"/>
      <c r="O8" s="275"/>
      <c r="P8" s="222"/>
      <c r="Q8" s="222"/>
      <c r="R8" s="222"/>
      <c r="S8" s="222"/>
      <c r="T8" s="222"/>
      <c r="U8" s="222"/>
      <c r="V8" s="222"/>
    </row>
    <row r="9" spans="1:22" s="238" customFormat="1" ht="22.5" customHeight="1">
      <c r="A9" s="227"/>
      <c r="B9" s="265"/>
      <c r="C9" s="276"/>
      <c r="D9" s="472" t="s">
        <v>25</v>
      </c>
      <c r="E9" s="472"/>
      <c r="F9" s="236"/>
      <c r="G9" s="237" t="s">
        <v>53</v>
      </c>
      <c r="H9" s="183"/>
      <c r="I9" s="184">
        <v>1</v>
      </c>
      <c r="J9" s="185" t="str">
        <f t="shared" si="0"/>
        <v xml:space="preserve"> </v>
      </c>
      <c r="K9" s="186" t="str">
        <f t="shared" si="1"/>
        <v xml:space="preserve"> </v>
      </c>
      <c r="L9" s="444"/>
      <c r="M9" s="449"/>
      <c r="N9" s="449"/>
      <c r="O9" s="275"/>
      <c r="P9" s="222"/>
      <c r="Q9" s="222"/>
      <c r="R9" s="222"/>
      <c r="S9" s="222"/>
      <c r="T9" s="222"/>
      <c r="U9" s="222"/>
      <c r="V9" s="222"/>
    </row>
    <row r="10" spans="1:22" s="238" customFormat="1" ht="24" customHeight="1">
      <c r="A10" s="227"/>
      <c r="B10" s="265"/>
      <c r="C10" s="277"/>
      <c r="D10" s="472" t="s">
        <v>99</v>
      </c>
      <c r="E10" s="472"/>
      <c r="F10" s="236"/>
      <c r="G10" s="237" t="s">
        <v>53</v>
      </c>
      <c r="H10" s="183"/>
      <c r="I10" s="184">
        <v>12</v>
      </c>
      <c r="J10" s="185" t="str">
        <f>IF(H10&gt;0,ROUND(H10*I10,0)," ")</f>
        <v xml:space="preserve"> </v>
      </c>
      <c r="K10" s="186" t="str">
        <f>IF(H10&gt;0,ROUND(H10*I10/12,1)," ")</f>
        <v xml:space="preserve"> </v>
      </c>
      <c r="L10" s="444" t="s">
        <v>93</v>
      </c>
      <c r="M10" s="449"/>
      <c r="N10" s="449"/>
      <c r="O10" s="275"/>
      <c r="P10" s="222"/>
      <c r="Q10" s="222"/>
      <c r="R10" s="222"/>
      <c r="S10" s="222"/>
      <c r="T10" s="222"/>
      <c r="U10" s="222"/>
      <c r="V10" s="222"/>
    </row>
    <row r="11" spans="1:22" s="238" customFormat="1" ht="24" customHeight="1">
      <c r="A11" s="227"/>
      <c r="B11" s="265"/>
      <c r="C11" s="277"/>
      <c r="D11" s="472" t="s">
        <v>100</v>
      </c>
      <c r="E11" s="472"/>
      <c r="F11" s="236"/>
      <c r="G11" s="237" t="s">
        <v>13</v>
      </c>
      <c r="H11" s="183"/>
      <c r="I11" s="184">
        <v>12</v>
      </c>
      <c r="J11" s="185" t="str">
        <f t="shared" si="0"/>
        <v xml:space="preserve"> </v>
      </c>
      <c r="K11" s="186" t="str">
        <f>IF(H11&gt;0,ROUND(H11*I11/12,1)," ")</f>
        <v xml:space="preserve"> </v>
      </c>
      <c r="L11" s="444"/>
      <c r="M11" s="449"/>
      <c r="N11" s="449"/>
      <c r="O11" s="275"/>
      <c r="P11" s="222"/>
      <c r="Q11" s="222"/>
      <c r="R11" s="222"/>
      <c r="S11" s="222"/>
      <c r="T11" s="222"/>
      <c r="U11" s="222"/>
      <c r="V11" s="222"/>
    </row>
    <row r="12" spans="1:22" s="238" customFormat="1" ht="17">
      <c r="A12" s="227"/>
      <c r="B12" s="265"/>
      <c r="C12" s="277"/>
      <c r="D12" s="472" t="s">
        <v>91</v>
      </c>
      <c r="E12" s="472"/>
      <c r="F12" s="236"/>
      <c r="G12" s="237" t="s">
        <v>53</v>
      </c>
      <c r="H12" s="183"/>
      <c r="I12" s="184">
        <v>1</v>
      </c>
      <c r="J12" s="185" t="str">
        <f>IF(H12&gt;0,ROUND(H12*I12,0)," ")</f>
        <v xml:space="preserve"> </v>
      </c>
      <c r="K12" s="186" t="str">
        <f>IF(H12&gt;0,ROUND(H12*I12/12,1)," ")</f>
        <v xml:space="preserve"> </v>
      </c>
      <c r="L12" s="444"/>
      <c r="M12" s="444"/>
      <c r="N12" s="444"/>
      <c r="O12" s="275"/>
      <c r="P12" s="222"/>
      <c r="Q12" s="222"/>
      <c r="R12" s="222"/>
      <c r="S12" s="222"/>
      <c r="T12" s="222"/>
      <c r="U12" s="222"/>
      <c r="V12" s="222"/>
    </row>
    <row r="13" spans="1:22" s="238" customFormat="1" ht="17">
      <c r="A13" s="227"/>
      <c r="B13" s="265"/>
      <c r="C13" s="277"/>
      <c r="D13" s="472" t="s">
        <v>101</v>
      </c>
      <c r="E13" s="472"/>
      <c r="F13" s="236"/>
      <c r="G13" s="237" t="s">
        <v>13</v>
      </c>
      <c r="H13" s="183"/>
      <c r="I13" s="184">
        <v>1</v>
      </c>
      <c r="J13" s="185" t="str">
        <f t="shared" si="0"/>
        <v xml:space="preserve"> </v>
      </c>
      <c r="K13" s="186" t="str">
        <f>IF(H13&gt;0,ROUND(H13*I13/12,1)," ")</f>
        <v xml:space="preserve"> </v>
      </c>
      <c r="L13" s="444"/>
      <c r="M13" s="444"/>
      <c r="N13" s="444"/>
      <c r="O13" s="275"/>
      <c r="P13" s="222"/>
      <c r="Q13" s="222"/>
      <c r="R13" s="222"/>
      <c r="S13" s="222"/>
      <c r="T13" s="222"/>
      <c r="U13" s="222"/>
      <c r="V13" s="222"/>
    </row>
    <row r="14" spans="1:22" s="238" customFormat="1" ht="19.5" customHeight="1">
      <c r="A14" s="227"/>
      <c r="B14" s="265"/>
      <c r="C14" s="277"/>
      <c r="D14" s="472" t="s">
        <v>12</v>
      </c>
      <c r="E14" s="472"/>
      <c r="F14" s="236"/>
      <c r="G14" s="237" t="s">
        <v>53</v>
      </c>
      <c r="H14" s="183"/>
      <c r="I14" s="184">
        <v>1</v>
      </c>
      <c r="J14" s="185" t="str">
        <f t="shared" si="0"/>
        <v xml:space="preserve"> </v>
      </c>
      <c r="K14" s="186" t="str">
        <f t="shared" si="1"/>
        <v xml:space="preserve"> </v>
      </c>
      <c r="L14" s="444"/>
      <c r="M14" s="444"/>
      <c r="N14" s="444"/>
      <c r="O14" s="275"/>
      <c r="P14" s="222"/>
      <c r="Q14" s="222"/>
      <c r="R14" s="222"/>
      <c r="S14" s="222"/>
      <c r="T14" s="222"/>
      <c r="U14" s="222"/>
      <c r="V14" s="222"/>
    </row>
    <row r="15" spans="1:22" s="238" customFormat="1" ht="17.25" customHeight="1">
      <c r="A15" s="227"/>
      <c r="B15" s="265"/>
      <c r="C15" s="278"/>
      <c r="D15" s="472" t="s">
        <v>22</v>
      </c>
      <c r="E15" s="472"/>
      <c r="F15" s="236"/>
      <c r="G15" s="237" t="s">
        <v>53</v>
      </c>
      <c r="H15" s="183"/>
      <c r="I15" s="184">
        <v>1</v>
      </c>
      <c r="J15" s="185" t="str">
        <f t="shared" si="0"/>
        <v xml:space="preserve"> </v>
      </c>
      <c r="K15" s="186" t="str">
        <f t="shared" si="1"/>
        <v xml:space="preserve"> </v>
      </c>
      <c r="L15" s="444"/>
      <c r="M15" s="444"/>
      <c r="N15" s="444"/>
      <c r="O15" s="275"/>
      <c r="P15" s="222"/>
      <c r="Q15" s="222"/>
      <c r="R15" s="222"/>
      <c r="S15" s="222"/>
      <c r="T15" s="222"/>
      <c r="U15" s="222"/>
      <c r="V15" s="222"/>
    </row>
    <row r="16" spans="1:22" s="238" customFormat="1" ht="19.5" customHeight="1">
      <c r="A16" s="227"/>
      <c r="B16" s="265"/>
      <c r="C16" s="278"/>
      <c r="D16" s="472" t="s">
        <v>198</v>
      </c>
      <c r="E16" s="472"/>
      <c r="F16" s="236"/>
      <c r="G16" s="237" t="s">
        <v>13</v>
      </c>
      <c r="H16" s="183"/>
      <c r="I16" s="184">
        <v>12</v>
      </c>
      <c r="J16" s="185" t="str">
        <f t="shared" si="0"/>
        <v xml:space="preserve"> </v>
      </c>
      <c r="K16" s="186" t="str">
        <f t="shared" si="1"/>
        <v xml:space="preserve"> </v>
      </c>
      <c r="L16" s="444"/>
      <c r="M16" s="444"/>
      <c r="N16" s="444"/>
      <c r="O16" s="275"/>
      <c r="P16" s="222"/>
      <c r="Q16" s="222"/>
      <c r="R16" s="222"/>
      <c r="S16" s="222"/>
      <c r="T16" s="222"/>
      <c r="U16" s="222"/>
      <c r="V16" s="222"/>
    </row>
    <row r="17" spans="1:22" s="238" customFormat="1" ht="27.75" customHeight="1">
      <c r="A17" s="227"/>
      <c r="B17" s="265"/>
      <c r="C17" s="278"/>
      <c r="D17" s="472" t="s">
        <v>5</v>
      </c>
      <c r="E17" s="472"/>
      <c r="F17" s="236"/>
      <c r="G17" s="237" t="s">
        <v>13</v>
      </c>
      <c r="H17" s="183"/>
      <c r="I17" s="184">
        <v>12</v>
      </c>
      <c r="J17" s="185" t="str">
        <f t="shared" si="0"/>
        <v xml:space="preserve"> </v>
      </c>
      <c r="K17" s="186" t="str">
        <f t="shared" si="1"/>
        <v xml:space="preserve"> </v>
      </c>
      <c r="L17" s="444" t="s">
        <v>185</v>
      </c>
      <c r="M17" s="444"/>
      <c r="N17" s="444"/>
      <c r="O17" s="275"/>
      <c r="P17" s="222"/>
      <c r="Q17" s="222"/>
      <c r="R17" s="222"/>
      <c r="S17" s="222"/>
      <c r="T17" s="222"/>
      <c r="U17" s="222"/>
      <c r="V17" s="222"/>
    </row>
    <row r="18" spans="1:22" s="238" customFormat="1" ht="18" customHeight="1">
      <c r="A18" s="227"/>
      <c r="B18" s="265"/>
      <c r="C18" s="279"/>
      <c r="D18" s="472" t="s">
        <v>6</v>
      </c>
      <c r="E18" s="472"/>
      <c r="F18" s="236"/>
      <c r="G18" s="237" t="s">
        <v>13</v>
      </c>
      <c r="H18" s="183"/>
      <c r="I18" s="184">
        <v>12</v>
      </c>
      <c r="J18" s="185" t="str">
        <f t="shared" si="0"/>
        <v xml:space="preserve"> </v>
      </c>
      <c r="K18" s="186" t="str">
        <f t="shared" si="1"/>
        <v xml:space="preserve"> </v>
      </c>
      <c r="L18" s="444"/>
      <c r="M18" s="444"/>
      <c r="N18" s="444"/>
      <c r="O18" s="275"/>
      <c r="P18" s="222"/>
      <c r="Q18" s="222"/>
      <c r="R18" s="222"/>
      <c r="S18" s="222"/>
      <c r="T18" s="222"/>
      <c r="U18" s="222"/>
      <c r="V18" s="222"/>
    </row>
    <row r="19" spans="1:22" s="238" customFormat="1" ht="19.5" customHeight="1">
      <c r="A19" s="227"/>
      <c r="B19" s="265"/>
      <c r="C19" s="279"/>
      <c r="D19" s="472" t="s">
        <v>40</v>
      </c>
      <c r="E19" s="472"/>
      <c r="F19" s="236"/>
      <c r="G19" s="237" t="s">
        <v>13</v>
      </c>
      <c r="H19" s="183"/>
      <c r="I19" s="184">
        <v>12</v>
      </c>
      <c r="J19" s="185" t="str">
        <f t="shared" si="0"/>
        <v xml:space="preserve"> </v>
      </c>
      <c r="K19" s="186" t="str">
        <f t="shared" si="1"/>
        <v xml:space="preserve"> </v>
      </c>
      <c r="L19" s="444"/>
      <c r="M19" s="444"/>
      <c r="N19" s="444"/>
      <c r="O19" s="275"/>
      <c r="P19" s="222"/>
      <c r="Q19" s="222"/>
      <c r="R19" s="222"/>
      <c r="S19" s="222"/>
      <c r="T19" s="222"/>
      <c r="U19" s="222"/>
      <c r="V19" s="222"/>
    </row>
    <row r="20" spans="1:22" s="238" customFormat="1" ht="19.5" customHeight="1">
      <c r="A20" s="227"/>
      <c r="B20" s="265"/>
      <c r="C20" s="279"/>
      <c r="D20" s="472" t="s">
        <v>48</v>
      </c>
      <c r="E20" s="472"/>
      <c r="F20" s="236"/>
      <c r="G20" s="237" t="s">
        <v>13</v>
      </c>
      <c r="H20" s="183"/>
      <c r="I20" s="184">
        <v>52</v>
      </c>
      <c r="J20" s="185" t="str">
        <f t="shared" si="0"/>
        <v xml:space="preserve"> </v>
      </c>
      <c r="K20" s="186" t="str">
        <f t="shared" si="1"/>
        <v xml:space="preserve"> </v>
      </c>
      <c r="L20" s="444"/>
      <c r="M20" s="444"/>
      <c r="N20" s="444"/>
      <c r="O20" s="275"/>
      <c r="P20" s="222"/>
      <c r="Q20" s="222"/>
      <c r="R20" s="222"/>
      <c r="S20" s="222"/>
      <c r="T20" s="222"/>
      <c r="U20" s="222"/>
      <c r="V20" s="222"/>
    </row>
    <row r="21" spans="1:22" s="238" customFormat="1" ht="19.5" customHeight="1">
      <c r="A21" s="227"/>
      <c r="B21" s="265"/>
      <c r="C21" s="279"/>
      <c r="D21" s="472" t="s">
        <v>43</v>
      </c>
      <c r="E21" s="472"/>
      <c r="F21" s="236"/>
      <c r="G21" s="237" t="s">
        <v>13</v>
      </c>
      <c r="H21" s="183"/>
      <c r="I21" s="184">
        <v>365</v>
      </c>
      <c r="J21" s="185" t="str">
        <f t="shared" si="0"/>
        <v xml:space="preserve"> </v>
      </c>
      <c r="K21" s="186" t="str">
        <f t="shared" si="1"/>
        <v xml:space="preserve"> </v>
      </c>
      <c r="L21" s="444"/>
      <c r="M21" s="444"/>
      <c r="N21" s="444"/>
      <c r="O21" s="275"/>
      <c r="P21" s="222"/>
      <c r="Q21" s="222"/>
      <c r="R21" s="222"/>
      <c r="S21" s="222"/>
      <c r="T21" s="222"/>
      <c r="U21" s="222"/>
      <c r="V21" s="222"/>
    </row>
    <row r="22" spans="1:22" s="238" customFormat="1" ht="19.5" customHeight="1">
      <c r="A22" s="227"/>
      <c r="B22" s="265"/>
      <c r="C22" s="279"/>
      <c r="D22" s="472" t="s">
        <v>42</v>
      </c>
      <c r="E22" s="472"/>
      <c r="F22" s="236"/>
      <c r="G22" s="237" t="s">
        <v>13</v>
      </c>
      <c r="H22" s="183"/>
      <c r="I22" s="184">
        <v>365</v>
      </c>
      <c r="J22" s="185" t="str">
        <f t="shared" si="0"/>
        <v xml:space="preserve"> </v>
      </c>
      <c r="K22" s="186" t="str">
        <f t="shared" si="1"/>
        <v xml:space="preserve"> </v>
      </c>
      <c r="L22" s="444"/>
      <c r="M22" s="444"/>
      <c r="N22" s="444"/>
      <c r="O22" s="275"/>
      <c r="P22" s="222"/>
      <c r="Q22" s="222"/>
      <c r="R22" s="222"/>
      <c r="S22" s="222"/>
      <c r="T22" s="222"/>
      <c r="U22" s="222"/>
      <c r="V22" s="222"/>
    </row>
    <row r="23" spans="1:22" s="238" customFormat="1" ht="19.5" customHeight="1">
      <c r="A23" s="227"/>
      <c r="B23" s="265"/>
      <c r="C23" s="279"/>
      <c r="D23" s="472" t="s">
        <v>8</v>
      </c>
      <c r="E23" s="472"/>
      <c r="F23" s="236"/>
      <c r="G23" s="237" t="s">
        <v>13</v>
      </c>
      <c r="H23" s="183"/>
      <c r="I23" s="184">
        <v>12</v>
      </c>
      <c r="J23" s="185" t="str">
        <f t="shared" si="0"/>
        <v xml:space="preserve"> </v>
      </c>
      <c r="K23" s="186" t="str">
        <f t="shared" si="1"/>
        <v xml:space="preserve"> </v>
      </c>
      <c r="L23" s="444"/>
      <c r="M23" s="444"/>
      <c r="N23" s="444"/>
      <c r="O23" s="275"/>
      <c r="P23" s="222"/>
      <c r="Q23" s="222"/>
      <c r="R23" s="222"/>
      <c r="S23" s="222"/>
      <c r="T23" s="222"/>
      <c r="U23" s="222"/>
      <c r="V23" s="222"/>
    </row>
    <row r="24" spans="1:22" s="238" customFormat="1" ht="19.5" customHeight="1">
      <c r="A24" s="227"/>
      <c r="B24" s="265"/>
      <c r="C24" s="279"/>
      <c r="D24" s="472" t="s">
        <v>10</v>
      </c>
      <c r="E24" s="472"/>
      <c r="F24" s="236"/>
      <c r="G24" s="237" t="s">
        <v>13</v>
      </c>
      <c r="H24" s="183"/>
      <c r="I24" s="184">
        <v>12</v>
      </c>
      <c r="J24" s="185" t="str">
        <f t="shared" si="0"/>
        <v xml:space="preserve"> </v>
      </c>
      <c r="K24" s="186" t="str">
        <f t="shared" si="1"/>
        <v xml:space="preserve"> </v>
      </c>
      <c r="L24" s="444"/>
      <c r="M24" s="444"/>
      <c r="N24" s="444"/>
      <c r="O24" s="275"/>
      <c r="P24" s="222"/>
      <c r="Q24" s="222"/>
      <c r="R24" s="222"/>
      <c r="S24" s="222"/>
      <c r="T24" s="222"/>
      <c r="U24" s="222"/>
      <c r="V24" s="222"/>
    </row>
    <row r="25" spans="1:22" s="238" customFormat="1" ht="18.75" customHeight="1">
      <c r="A25" s="227"/>
      <c r="B25" s="265"/>
      <c r="C25" s="279"/>
      <c r="D25" s="472" t="s">
        <v>7</v>
      </c>
      <c r="E25" s="472"/>
      <c r="F25" s="236"/>
      <c r="G25" s="237" t="s">
        <v>13</v>
      </c>
      <c r="H25" s="183"/>
      <c r="I25" s="184">
        <v>1</v>
      </c>
      <c r="J25" s="185" t="str">
        <f t="shared" si="0"/>
        <v xml:space="preserve"> </v>
      </c>
      <c r="K25" s="186" t="str">
        <f t="shared" si="1"/>
        <v xml:space="preserve"> </v>
      </c>
      <c r="L25" s="444"/>
      <c r="M25" s="444"/>
      <c r="N25" s="444"/>
      <c r="O25" s="275"/>
      <c r="P25" s="222"/>
      <c r="Q25" s="222"/>
      <c r="R25" s="222"/>
      <c r="S25" s="222"/>
      <c r="T25" s="222"/>
      <c r="U25" s="222"/>
      <c r="V25" s="222"/>
    </row>
    <row r="26" spans="1:22" s="238" customFormat="1" ht="21" customHeight="1">
      <c r="A26" s="227"/>
      <c r="B26" s="265"/>
      <c r="C26" s="279"/>
      <c r="D26" s="472" t="s">
        <v>50</v>
      </c>
      <c r="E26" s="472"/>
      <c r="F26" s="236"/>
      <c r="G26" s="237" t="s">
        <v>13</v>
      </c>
      <c r="H26" s="183"/>
      <c r="I26" s="184">
        <v>1</v>
      </c>
      <c r="J26" s="185" t="str">
        <f t="shared" si="0"/>
        <v xml:space="preserve"> </v>
      </c>
      <c r="K26" s="186" t="str">
        <f t="shared" si="1"/>
        <v xml:space="preserve"> </v>
      </c>
      <c r="L26" s="444"/>
      <c r="M26" s="449"/>
      <c r="N26" s="449"/>
      <c r="O26" s="275"/>
      <c r="P26" s="222"/>
      <c r="Q26" s="222"/>
      <c r="R26" s="222"/>
      <c r="S26" s="222"/>
      <c r="T26" s="222"/>
      <c r="U26" s="222"/>
      <c r="V26" s="222"/>
    </row>
    <row r="27" spans="1:22" s="238" customFormat="1" ht="18.75" customHeight="1">
      <c r="A27" s="227"/>
      <c r="B27" s="265"/>
      <c r="C27" s="279"/>
      <c r="D27" s="472" t="s">
        <v>179</v>
      </c>
      <c r="E27" s="472"/>
      <c r="F27" s="236"/>
      <c r="G27" s="237" t="s">
        <v>53</v>
      </c>
      <c r="H27" s="183"/>
      <c r="I27" s="184">
        <v>1</v>
      </c>
      <c r="J27" s="185" t="str">
        <f t="shared" si="0"/>
        <v xml:space="preserve"> </v>
      </c>
      <c r="K27" s="186" t="str">
        <f t="shared" si="1"/>
        <v xml:space="preserve"> </v>
      </c>
      <c r="L27" s="444"/>
      <c r="M27" s="449"/>
      <c r="N27" s="449"/>
      <c r="O27" s="275"/>
      <c r="P27" s="222"/>
      <c r="Q27" s="222"/>
      <c r="R27" s="222"/>
      <c r="S27" s="222"/>
      <c r="T27" s="222"/>
      <c r="U27" s="222"/>
      <c r="V27" s="222"/>
    </row>
    <row r="28" spans="1:22" s="238" customFormat="1" ht="19.5" customHeight="1">
      <c r="A28" s="71"/>
      <c r="B28" s="265"/>
      <c r="C28" s="276"/>
      <c r="D28" s="472"/>
      <c r="E28" s="472"/>
      <c r="F28" s="236"/>
      <c r="G28" s="237"/>
      <c r="H28" s="183"/>
      <c r="I28" s="184">
        <v>12</v>
      </c>
      <c r="J28" s="185" t="str">
        <f t="shared" si="0"/>
        <v xml:space="preserve"> </v>
      </c>
      <c r="K28" s="186" t="str">
        <f t="shared" si="1"/>
        <v xml:space="preserve"> </v>
      </c>
      <c r="L28" s="444"/>
      <c r="M28" s="449"/>
      <c r="N28" s="449"/>
      <c r="O28" s="275"/>
      <c r="P28" s="222"/>
      <c r="Q28" s="222"/>
      <c r="R28" s="222"/>
      <c r="S28" s="222"/>
      <c r="T28" s="222"/>
      <c r="U28" s="222"/>
      <c r="V28" s="222"/>
    </row>
    <row r="29" spans="1:22" s="238" customFormat="1" ht="19.5" customHeight="1">
      <c r="A29" s="231"/>
      <c r="B29" s="266"/>
      <c r="C29" s="280"/>
      <c r="D29" s="473" t="s">
        <v>71</v>
      </c>
      <c r="E29" s="474"/>
      <c r="F29" s="474"/>
      <c r="G29" s="474"/>
      <c r="H29" s="185"/>
      <c r="I29" s="188"/>
      <c r="J29" s="189">
        <f>ROUNDUP(SUM(J6:J28),0)</f>
        <v>0</v>
      </c>
      <c r="K29" s="189">
        <f>SUM(K6:K28)</f>
        <v>0</v>
      </c>
      <c r="L29" s="444"/>
      <c r="M29" s="449"/>
      <c r="N29" s="449"/>
      <c r="O29" s="275"/>
      <c r="P29" s="222"/>
      <c r="Q29" s="222"/>
      <c r="R29" s="222"/>
      <c r="S29" s="222"/>
      <c r="T29" s="222"/>
      <c r="U29" s="222"/>
      <c r="V29" s="222"/>
    </row>
    <row r="30" spans="1:22" ht="10.5" customHeight="1">
      <c r="A30" s="231"/>
      <c r="B30" s="266"/>
      <c r="C30" s="280"/>
      <c r="D30" s="240"/>
      <c r="E30" s="240"/>
      <c r="F30" s="242"/>
      <c r="G30" s="242"/>
      <c r="H30" s="199"/>
      <c r="I30" s="232"/>
      <c r="J30" s="192"/>
      <c r="K30" s="193"/>
      <c r="L30" s="444"/>
      <c r="M30" s="449"/>
      <c r="N30" s="449"/>
      <c r="O30" s="281"/>
      <c r="P30" s="222"/>
      <c r="Q30" s="222"/>
      <c r="R30" s="222"/>
      <c r="S30" s="222"/>
      <c r="T30" s="222"/>
      <c r="U30" s="222"/>
      <c r="V30" s="222"/>
    </row>
    <row r="31" spans="1:22" ht="23.25" customHeight="1">
      <c r="A31" s="231"/>
      <c r="B31" s="266"/>
      <c r="C31" s="282" t="s">
        <v>69</v>
      </c>
      <c r="D31" s="243"/>
      <c r="E31" s="244"/>
      <c r="F31" s="242"/>
      <c r="G31" s="242"/>
      <c r="H31" s="199"/>
      <c r="I31" s="232"/>
      <c r="J31" s="192"/>
      <c r="K31" s="193"/>
      <c r="L31" s="444"/>
      <c r="M31" s="449"/>
      <c r="N31" s="449"/>
      <c r="O31" s="281"/>
      <c r="P31" s="222"/>
      <c r="Q31" s="222"/>
      <c r="R31" s="222"/>
      <c r="S31" s="222"/>
      <c r="T31" s="222"/>
      <c r="U31" s="222"/>
      <c r="V31" s="222"/>
    </row>
    <row r="32" spans="1:22" s="238" customFormat="1" ht="19.5" customHeight="1">
      <c r="A32" s="231"/>
      <c r="B32" s="266"/>
      <c r="C32" s="283"/>
      <c r="D32" s="472" t="s">
        <v>24</v>
      </c>
      <c r="E32" s="472"/>
      <c r="F32" s="236"/>
      <c r="G32" s="237"/>
      <c r="H32" s="183"/>
      <c r="I32" s="184">
        <v>12</v>
      </c>
      <c r="J32" s="185" t="str">
        <f>IF(H32&gt;0,ROUND(H32*I32,0)," ")</f>
        <v xml:space="preserve"> </v>
      </c>
      <c r="K32" s="186" t="str">
        <f>IF(H32&gt;0,ROUND(H32*I32/12,1)," ")</f>
        <v xml:space="preserve"> </v>
      </c>
      <c r="L32" s="444"/>
      <c r="M32" s="449"/>
      <c r="N32" s="449"/>
      <c r="O32" s="275"/>
      <c r="P32" s="222"/>
      <c r="Q32" s="222"/>
      <c r="R32" s="222"/>
      <c r="S32" s="222"/>
      <c r="T32" s="222"/>
      <c r="U32" s="222"/>
      <c r="V32" s="222"/>
    </row>
    <row r="33" spans="1:22" s="238" customFormat="1" ht="19.5" customHeight="1">
      <c r="A33" s="231"/>
      <c r="B33" s="266"/>
      <c r="C33" s="283"/>
      <c r="D33" s="472" t="s">
        <v>58</v>
      </c>
      <c r="E33" s="472"/>
      <c r="F33" s="236"/>
      <c r="G33" s="237"/>
      <c r="H33" s="183"/>
      <c r="I33" s="184">
        <v>1</v>
      </c>
      <c r="J33" s="185" t="str">
        <f>IF(H33&gt;0,ROUND(H33*I33,0)," ")</f>
        <v xml:space="preserve"> </v>
      </c>
      <c r="K33" s="186" t="str">
        <f>IF(H33&gt;0,ROUND(H33*I33/12,1)," ")</f>
        <v xml:space="preserve"> </v>
      </c>
      <c r="L33" s="444"/>
      <c r="M33" s="449"/>
      <c r="N33" s="449"/>
      <c r="O33" s="275"/>
      <c r="P33" s="222"/>
      <c r="Q33" s="222"/>
      <c r="R33" s="222"/>
      <c r="S33" s="222"/>
      <c r="T33" s="222"/>
      <c r="U33" s="222"/>
      <c r="V33" s="222"/>
    </row>
    <row r="34" spans="1:22" s="238" customFormat="1" ht="19.5" customHeight="1">
      <c r="A34" s="231"/>
      <c r="B34" s="266"/>
      <c r="C34" s="283"/>
      <c r="D34" s="472" t="s">
        <v>46</v>
      </c>
      <c r="E34" s="472"/>
      <c r="F34" s="236"/>
      <c r="G34" s="237"/>
      <c r="H34" s="183"/>
      <c r="I34" s="184">
        <v>1</v>
      </c>
      <c r="J34" s="185" t="str">
        <f>IF(H34&gt;0,ROUND(H34*I34,0)," ")</f>
        <v xml:space="preserve"> </v>
      </c>
      <c r="K34" s="186" t="str">
        <f>IF(H34&gt;0,ROUND(H34*I34/12,1)," ")</f>
        <v xml:space="preserve"> </v>
      </c>
      <c r="L34" s="444"/>
      <c r="M34" s="449"/>
      <c r="N34" s="449"/>
      <c r="O34" s="275"/>
      <c r="P34" s="222"/>
      <c r="Q34" s="222"/>
      <c r="R34" s="222"/>
      <c r="S34" s="222"/>
      <c r="T34" s="222"/>
      <c r="U34" s="222"/>
      <c r="V34" s="222"/>
    </row>
    <row r="35" spans="1:22" s="238" customFormat="1" ht="19.5" customHeight="1">
      <c r="A35" s="231"/>
      <c r="B35" s="266"/>
      <c r="C35" s="280"/>
      <c r="D35" s="473" t="s">
        <v>72</v>
      </c>
      <c r="E35" s="474"/>
      <c r="F35" s="474"/>
      <c r="G35" s="474"/>
      <c r="H35" s="185"/>
      <c r="I35" s="198"/>
      <c r="J35" s="189">
        <f>ROUNDUP(SUM(J32:J34),0)</f>
        <v>0</v>
      </c>
      <c r="K35" s="189">
        <f>ROUNDUP(SUM(K32:K34),0)</f>
        <v>0</v>
      </c>
      <c r="L35" s="444"/>
      <c r="M35" s="449"/>
      <c r="N35" s="449"/>
      <c r="O35" s="275"/>
      <c r="P35" s="222"/>
      <c r="Q35" s="222"/>
      <c r="R35" s="222"/>
      <c r="S35" s="222"/>
      <c r="T35" s="222"/>
      <c r="U35" s="222"/>
      <c r="V35" s="222"/>
    </row>
    <row r="36" spans="1:22" ht="10.5" customHeight="1">
      <c r="A36" s="231"/>
      <c r="B36" s="266"/>
      <c r="C36" s="280"/>
      <c r="D36" s="240"/>
      <c r="E36" s="240"/>
      <c r="F36" s="242"/>
      <c r="G36" s="242"/>
      <c r="H36" s="199"/>
      <c r="I36" s="232"/>
      <c r="J36" s="192"/>
      <c r="K36" s="199"/>
      <c r="L36" s="444"/>
      <c r="M36" s="449"/>
      <c r="N36" s="449"/>
      <c r="O36" s="281"/>
      <c r="P36" s="222"/>
      <c r="Q36" s="222"/>
      <c r="R36" s="222"/>
      <c r="S36" s="222"/>
      <c r="T36" s="222"/>
      <c r="U36" s="222"/>
      <c r="V36" s="222"/>
    </row>
    <row r="37" spans="1:22" ht="42" customHeight="1">
      <c r="A37" s="231"/>
      <c r="B37" s="266"/>
      <c r="C37" s="284" t="s">
        <v>68</v>
      </c>
      <c r="D37" s="245"/>
      <c r="E37" s="245"/>
      <c r="F37" s="246"/>
      <c r="G37" s="246"/>
      <c r="H37" s="247"/>
      <c r="I37" s="188"/>
      <c r="J37" s="204"/>
      <c r="K37" s="205" t="s">
        <v>3</v>
      </c>
      <c r="L37" s="444"/>
      <c r="M37" s="449"/>
      <c r="N37" s="449"/>
      <c r="O37" s="281"/>
      <c r="P37" s="222"/>
      <c r="Q37" s="222"/>
      <c r="R37" s="222"/>
      <c r="S37" s="222"/>
      <c r="T37" s="222"/>
      <c r="U37" s="222"/>
      <c r="V37" s="222"/>
    </row>
    <row r="38" spans="1:22" s="248" customFormat="1" ht="13">
      <c r="A38" s="231"/>
      <c r="B38" s="266"/>
      <c r="C38" s="212"/>
      <c r="D38" s="470" t="s">
        <v>105</v>
      </c>
      <c r="E38" s="470"/>
      <c r="F38" s="470"/>
      <c r="G38" s="470"/>
      <c r="H38" s="470"/>
      <c r="I38" s="470"/>
      <c r="J38" s="470"/>
      <c r="K38" s="206">
        <f>(SUMIF(G$6:G28,"a",K$6:K28))+(SUMIF(G$32:G34,"a",K$32:K34))</f>
        <v>0</v>
      </c>
      <c r="L38" s="446"/>
      <c r="M38" s="487"/>
      <c r="N38" s="487"/>
      <c r="O38" s="285"/>
      <c r="P38" s="222"/>
      <c r="Q38" s="222"/>
      <c r="R38" s="222"/>
      <c r="S38" s="222"/>
      <c r="T38" s="222"/>
      <c r="U38" s="222"/>
      <c r="V38" s="222"/>
    </row>
    <row r="39" spans="1:22" s="248" customFormat="1" ht="19.5" customHeight="1">
      <c r="A39" s="231"/>
      <c r="B39" s="266"/>
      <c r="C39" s="212"/>
      <c r="D39" s="470" t="s">
        <v>106</v>
      </c>
      <c r="E39" s="470"/>
      <c r="F39" s="470"/>
      <c r="G39" s="470"/>
      <c r="H39" s="470"/>
      <c r="I39" s="470"/>
      <c r="J39" s="470"/>
      <c r="K39" s="206">
        <f>(SUMIF(G$6:G28,"b",K$6:K28))+(SUMIF(G$32:G34,"b",K$32:K34))</f>
        <v>0</v>
      </c>
      <c r="L39" s="446"/>
      <c r="M39" s="487"/>
      <c r="N39" s="487"/>
      <c r="O39" s="285"/>
      <c r="P39" s="222"/>
      <c r="Q39" s="222"/>
      <c r="R39" s="222"/>
      <c r="S39" s="222"/>
      <c r="T39" s="222"/>
      <c r="U39" s="222"/>
      <c r="V39" s="222"/>
    </row>
    <row r="40" spans="1:22" s="248" customFormat="1" ht="19.5" customHeight="1">
      <c r="A40" s="231"/>
      <c r="B40" s="266"/>
      <c r="C40" s="212"/>
      <c r="D40" s="470" t="s">
        <v>107</v>
      </c>
      <c r="E40" s="470"/>
      <c r="F40" s="470"/>
      <c r="G40" s="470"/>
      <c r="H40" s="470"/>
      <c r="I40" s="470"/>
      <c r="J40" s="470"/>
      <c r="K40" s="206">
        <f>(SUMIF(G$6:G28,"c",K$6:K28))+(SUMIF(G$32:G34,"c",K$32:K34))</f>
        <v>0</v>
      </c>
      <c r="L40" s="446"/>
      <c r="M40" s="487"/>
      <c r="N40" s="487"/>
      <c r="O40" s="285"/>
      <c r="P40" s="222"/>
      <c r="Q40" s="222"/>
      <c r="R40" s="222"/>
      <c r="S40" s="222"/>
      <c r="T40" s="222"/>
      <c r="U40" s="222"/>
      <c r="V40" s="222"/>
    </row>
    <row r="41" spans="1:22" s="248" customFormat="1" ht="19.5" customHeight="1">
      <c r="A41" s="231"/>
      <c r="B41" s="266"/>
      <c r="C41" s="212"/>
      <c r="D41" s="469" t="s">
        <v>108</v>
      </c>
      <c r="E41" s="469"/>
      <c r="F41" s="469"/>
      <c r="G41" s="469"/>
      <c r="H41" s="469"/>
      <c r="I41" s="469"/>
      <c r="J41" s="469"/>
      <c r="K41" s="206">
        <f>(SUMIF(G$6:G28,"",K$6:K37))+(SUMIF(G$32:G34,"",K$32:K34))</f>
        <v>0</v>
      </c>
      <c r="L41" s="446"/>
      <c r="M41" s="487"/>
      <c r="N41" s="487"/>
      <c r="O41" s="285"/>
      <c r="P41" s="222"/>
      <c r="Q41" s="222"/>
      <c r="R41" s="222"/>
      <c r="S41" s="222"/>
      <c r="T41" s="222"/>
      <c r="U41" s="222"/>
      <c r="V41" s="222"/>
    </row>
    <row r="42" spans="1:22" s="248" customFormat="1" ht="19.5" customHeight="1">
      <c r="A42" s="231"/>
      <c r="B42" s="266"/>
      <c r="C42" s="286"/>
      <c r="D42" s="488" t="s">
        <v>20</v>
      </c>
      <c r="E42" s="488"/>
      <c r="F42" s="488"/>
      <c r="G42" s="488"/>
      <c r="H42" s="488"/>
      <c r="I42" s="249"/>
      <c r="J42" s="250">
        <f>K42*12</f>
        <v>0</v>
      </c>
      <c r="K42" s="250">
        <f>SUM(K38:K41)</f>
        <v>0</v>
      </c>
      <c r="L42" s="446"/>
      <c r="M42" s="487"/>
      <c r="N42" s="487"/>
      <c r="O42" s="285"/>
      <c r="P42" s="222"/>
      <c r="Q42" s="222"/>
      <c r="R42" s="222"/>
      <c r="S42" s="222"/>
      <c r="T42" s="222"/>
      <c r="U42" s="222"/>
      <c r="V42" s="222"/>
    </row>
    <row r="43" spans="1:22" ht="19.5" customHeight="1">
      <c r="A43" s="227"/>
      <c r="B43" s="265"/>
      <c r="C43" s="280"/>
      <c r="D43" s="251"/>
      <c r="E43" s="251"/>
      <c r="F43" s="252"/>
      <c r="G43" s="252"/>
      <c r="H43" s="251"/>
      <c r="I43" s="253"/>
      <c r="J43" s="251"/>
      <c r="K43" s="251"/>
      <c r="L43" s="446"/>
      <c r="M43" s="487"/>
      <c r="N43" s="487"/>
      <c r="O43" s="281"/>
      <c r="P43" s="222"/>
      <c r="Q43" s="222"/>
      <c r="R43" s="222"/>
      <c r="S43" s="222"/>
      <c r="T43" s="222"/>
      <c r="U43" s="222"/>
      <c r="V43" s="222"/>
    </row>
    <row r="44" spans="1:22" ht="13" thickBot="1">
      <c r="A44" s="254"/>
      <c r="B44" s="267"/>
      <c r="C44" s="287"/>
      <c r="D44" s="288"/>
      <c r="E44" s="288"/>
      <c r="F44" s="289"/>
      <c r="G44" s="289"/>
      <c r="H44" s="290"/>
      <c r="I44" s="291"/>
      <c r="J44" s="292"/>
      <c r="K44" s="293"/>
      <c r="L44" s="288"/>
      <c r="M44" s="485"/>
      <c r="N44" s="486"/>
      <c r="O44" s="294"/>
      <c r="P44" s="222"/>
      <c r="Q44" s="222"/>
      <c r="R44" s="222"/>
      <c r="S44" s="222"/>
      <c r="T44" s="222"/>
      <c r="U44" s="222"/>
      <c r="V44" s="222"/>
    </row>
    <row r="45" spans="1:22">
      <c r="A45" s="255"/>
      <c r="B45" s="256"/>
      <c r="C45" s="222"/>
      <c r="D45" s="222"/>
      <c r="E45" s="222"/>
      <c r="F45" s="222"/>
      <c r="G45" s="222"/>
      <c r="H45" s="222"/>
      <c r="I45" s="222"/>
      <c r="J45" s="222"/>
      <c r="K45" s="222"/>
      <c r="L45" s="222"/>
      <c r="M45" s="222"/>
      <c r="N45" s="222"/>
      <c r="O45" s="222"/>
      <c r="P45" s="222"/>
      <c r="Q45" s="222"/>
      <c r="R45" s="222"/>
      <c r="S45" s="222"/>
      <c r="T45" s="222"/>
      <c r="U45" s="222"/>
      <c r="V45" s="222"/>
    </row>
    <row r="46" spans="1:22">
      <c r="A46" s="255"/>
      <c r="B46" s="256"/>
      <c r="C46" s="222"/>
      <c r="D46" s="222"/>
      <c r="E46" s="222"/>
      <c r="F46" s="222"/>
      <c r="G46" s="222"/>
      <c r="H46" s="222"/>
      <c r="I46" s="222"/>
      <c r="J46" s="222"/>
      <c r="K46" s="222"/>
      <c r="L46" s="222"/>
      <c r="M46" s="222"/>
      <c r="N46" s="222"/>
      <c r="O46" s="222"/>
      <c r="P46" s="222"/>
      <c r="Q46" s="222"/>
      <c r="R46" s="222"/>
      <c r="S46" s="222"/>
      <c r="T46" s="222"/>
      <c r="U46" s="222"/>
      <c r="V46" s="222"/>
    </row>
    <row r="47" spans="1:22">
      <c r="A47" s="255"/>
      <c r="B47" s="256"/>
      <c r="C47" s="222"/>
      <c r="D47" s="222"/>
      <c r="E47" s="222"/>
      <c r="F47" s="222"/>
      <c r="G47" s="222"/>
      <c r="H47" s="222"/>
      <c r="I47" s="222"/>
      <c r="J47" s="222"/>
      <c r="K47" s="222"/>
      <c r="L47" s="222"/>
      <c r="M47" s="222"/>
      <c r="N47" s="222"/>
      <c r="O47" s="222"/>
      <c r="P47" s="222"/>
      <c r="Q47" s="222"/>
      <c r="R47" s="222"/>
      <c r="S47" s="222"/>
      <c r="T47" s="222"/>
      <c r="U47" s="222"/>
      <c r="V47" s="222"/>
    </row>
    <row r="48" spans="1:22">
      <c r="A48" s="255"/>
      <c r="B48" s="256"/>
      <c r="C48" s="222"/>
      <c r="D48" s="222"/>
      <c r="E48" s="222"/>
      <c r="F48" s="222"/>
      <c r="G48" s="222"/>
      <c r="H48" s="222"/>
      <c r="I48" s="222"/>
      <c r="J48" s="222"/>
      <c r="K48" s="222"/>
      <c r="L48" s="222"/>
      <c r="M48" s="222"/>
      <c r="N48" s="222"/>
      <c r="O48" s="222"/>
      <c r="P48" s="222"/>
      <c r="Q48" s="222"/>
      <c r="R48" s="222"/>
      <c r="S48" s="222"/>
      <c r="T48" s="222"/>
      <c r="U48" s="222"/>
      <c r="V48" s="222"/>
    </row>
    <row r="49" spans="1:22">
      <c r="A49" s="255"/>
      <c r="B49" s="256"/>
      <c r="C49" s="222"/>
      <c r="D49" s="222"/>
      <c r="E49" s="222"/>
      <c r="F49" s="222"/>
      <c r="G49" s="222"/>
      <c r="H49" s="222"/>
      <c r="I49" s="222"/>
      <c r="J49" s="222"/>
      <c r="K49" s="222"/>
      <c r="L49" s="222"/>
      <c r="M49" s="222"/>
      <c r="N49" s="222"/>
      <c r="O49" s="222"/>
      <c r="P49" s="222"/>
      <c r="Q49" s="222"/>
      <c r="R49" s="222"/>
      <c r="S49" s="222"/>
      <c r="T49" s="222"/>
      <c r="U49" s="222"/>
      <c r="V49" s="222"/>
    </row>
    <row r="50" spans="1:22">
      <c r="A50" s="255"/>
      <c r="B50" s="256"/>
      <c r="C50" s="222"/>
      <c r="D50" s="222"/>
      <c r="E50" s="222"/>
      <c r="F50" s="222"/>
      <c r="G50" s="222"/>
      <c r="H50" s="222"/>
      <c r="I50" s="222"/>
      <c r="J50" s="222"/>
      <c r="K50" s="222"/>
      <c r="L50" s="222"/>
      <c r="M50" s="222"/>
      <c r="N50" s="222"/>
      <c r="O50" s="222"/>
      <c r="P50" s="222"/>
      <c r="Q50" s="222"/>
      <c r="R50" s="222"/>
      <c r="S50" s="222"/>
      <c r="T50" s="222"/>
      <c r="U50" s="222"/>
      <c r="V50" s="222"/>
    </row>
    <row r="51" spans="1:22" s="256" customFormat="1">
      <c r="A51" s="255"/>
      <c r="C51" s="222"/>
      <c r="D51" s="222"/>
      <c r="E51" s="222"/>
      <c r="F51" s="222"/>
      <c r="G51" s="222"/>
      <c r="H51" s="222"/>
      <c r="I51" s="222"/>
      <c r="J51" s="222"/>
      <c r="K51" s="222"/>
      <c r="L51" s="222"/>
      <c r="M51" s="222"/>
      <c r="N51" s="222"/>
      <c r="O51" s="222"/>
      <c r="P51" s="222"/>
      <c r="Q51" s="222"/>
      <c r="R51" s="222"/>
      <c r="S51" s="222"/>
      <c r="T51" s="222"/>
      <c r="U51" s="222"/>
      <c r="V51" s="222"/>
    </row>
    <row r="52" spans="1:22">
      <c r="C52" s="222"/>
      <c r="D52" s="222"/>
      <c r="E52" s="222"/>
      <c r="F52" s="222"/>
      <c r="G52" s="222"/>
      <c r="H52" s="222"/>
      <c r="I52" s="222"/>
      <c r="J52" s="222"/>
      <c r="K52" s="222"/>
      <c r="L52" s="222"/>
      <c r="M52" s="222"/>
      <c r="N52" s="222"/>
      <c r="O52" s="222"/>
      <c r="P52" s="222"/>
      <c r="Q52" s="222"/>
      <c r="R52" s="222"/>
      <c r="S52" s="222"/>
      <c r="T52" s="222"/>
      <c r="U52" s="222"/>
      <c r="V52" s="222"/>
    </row>
    <row r="53" spans="1:22">
      <c r="C53" s="222"/>
      <c r="D53" s="222"/>
      <c r="E53" s="222"/>
      <c r="F53" s="222"/>
      <c r="G53" s="222"/>
      <c r="H53" s="222"/>
      <c r="I53" s="222"/>
      <c r="J53" s="222"/>
      <c r="K53" s="222"/>
      <c r="L53" s="222"/>
      <c r="M53" s="222"/>
      <c r="N53" s="222"/>
      <c r="O53" s="222"/>
      <c r="P53" s="222"/>
      <c r="Q53" s="222"/>
      <c r="R53" s="222"/>
      <c r="S53" s="222"/>
      <c r="T53" s="222"/>
      <c r="U53" s="222"/>
      <c r="V53" s="222"/>
    </row>
    <row r="54" spans="1:22">
      <c r="C54" s="222"/>
      <c r="D54" s="222"/>
      <c r="E54" s="222"/>
      <c r="F54" s="222"/>
      <c r="G54" s="222"/>
      <c r="H54" s="222"/>
      <c r="I54" s="222"/>
      <c r="J54" s="222"/>
      <c r="K54" s="222"/>
      <c r="L54" s="222"/>
      <c r="M54" s="222"/>
      <c r="N54" s="222"/>
      <c r="O54" s="222"/>
      <c r="P54" s="222"/>
      <c r="Q54" s="222"/>
      <c r="R54" s="222"/>
      <c r="S54" s="222"/>
      <c r="T54" s="222"/>
      <c r="U54" s="222"/>
      <c r="V54" s="222"/>
    </row>
    <row r="55" spans="1:22">
      <c r="C55" s="222"/>
      <c r="D55" s="222"/>
      <c r="E55" s="222"/>
      <c r="F55" s="222"/>
      <c r="G55" s="222"/>
      <c r="H55" s="222"/>
      <c r="I55" s="222"/>
      <c r="J55" s="222"/>
      <c r="K55" s="222"/>
      <c r="L55" s="222"/>
      <c r="M55" s="222"/>
      <c r="N55" s="222"/>
      <c r="O55" s="222"/>
      <c r="P55" s="222"/>
      <c r="Q55" s="222"/>
      <c r="R55" s="222"/>
      <c r="S55" s="222"/>
      <c r="T55" s="222"/>
      <c r="U55" s="222"/>
      <c r="V55" s="222"/>
    </row>
    <row r="56" spans="1:22">
      <c r="D56" s="222"/>
      <c r="E56" s="222"/>
      <c r="F56" s="222"/>
      <c r="G56" s="222"/>
      <c r="H56" s="222"/>
      <c r="I56" s="222"/>
      <c r="J56" s="222"/>
      <c r="K56" s="222"/>
      <c r="L56" s="222"/>
      <c r="M56" s="222"/>
      <c r="N56" s="222"/>
      <c r="O56" s="222"/>
      <c r="P56" s="222"/>
      <c r="Q56" s="222"/>
      <c r="R56" s="222"/>
      <c r="S56" s="222"/>
      <c r="T56" s="222"/>
      <c r="U56" s="222"/>
      <c r="V56" s="222"/>
    </row>
    <row r="57" spans="1:22">
      <c r="D57" s="222"/>
      <c r="E57" s="222"/>
      <c r="F57" s="222"/>
      <c r="G57" s="222"/>
      <c r="H57" s="222"/>
      <c r="I57" s="222"/>
      <c r="J57" s="222"/>
      <c r="K57" s="222"/>
      <c r="L57" s="222"/>
      <c r="M57" s="222"/>
      <c r="N57" s="222"/>
      <c r="O57" s="222"/>
      <c r="P57" s="222"/>
      <c r="Q57" s="222"/>
      <c r="R57" s="222"/>
      <c r="S57" s="222"/>
      <c r="T57" s="222"/>
      <c r="U57" s="222"/>
      <c r="V57" s="222"/>
    </row>
    <row r="58" spans="1:22">
      <c r="D58" s="222"/>
      <c r="E58" s="222"/>
      <c r="F58" s="222"/>
      <c r="G58" s="222"/>
      <c r="H58" s="222"/>
      <c r="I58" s="222"/>
      <c r="J58" s="222"/>
      <c r="K58" s="222"/>
      <c r="L58" s="222"/>
      <c r="M58" s="222"/>
      <c r="N58" s="222"/>
      <c r="O58" s="222"/>
      <c r="P58" s="222"/>
      <c r="Q58" s="222"/>
      <c r="R58" s="222"/>
      <c r="S58" s="222"/>
      <c r="T58" s="222"/>
      <c r="U58" s="222"/>
      <c r="V58" s="222"/>
    </row>
    <row r="59" spans="1:22">
      <c r="D59" s="222"/>
      <c r="E59" s="222"/>
      <c r="F59" s="222"/>
      <c r="G59" s="222"/>
      <c r="H59" s="222"/>
      <c r="I59" s="222"/>
      <c r="J59" s="222"/>
      <c r="K59" s="222"/>
      <c r="L59" s="222"/>
      <c r="M59" s="222"/>
      <c r="N59" s="222"/>
      <c r="O59" s="222"/>
      <c r="P59" s="222"/>
      <c r="Q59" s="222"/>
      <c r="R59" s="222"/>
      <c r="S59" s="222"/>
      <c r="T59" s="222"/>
      <c r="U59" s="222"/>
      <c r="V59" s="222"/>
    </row>
    <row r="60" spans="1:22">
      <c r="D60" s="222"/>
      <c r="E60" s="222"/>
      <c r="F60" s="222"/>
      <c r="G60" s="222"/>
      <c r="H60" s="222"/>
      <c r="I60" s="222"/>
      <c r="J60" s="222"/>
      <c r="K60" s="222"/>
      <c r="L60" s="222"/>
      <c r="M60" s="222"/>
      <c r="N60" s="222"/>
      <c r="O60" s="222"/>
      <c r="P60" s="222"/>
      <c r="Q60" s="222"/>
      <c r="R60" s="222"/>
      <c r="S60" s="222"/>
      <c r="T60" s="222"/>
      <c r="U60" s="222"/>
      <c r="V60" s="222"/>
    </row>
    <row r="61" spans="1:22">
      <c r="D61" s="222"/>
      <c r="E61" s="222"/>
      <c r="F61" s="222"/>
      <c r="G61" s="222"/>
      <c r="H61" s="222"/>
      <c r="I61" s="222"/>
      <c r="J61" s="222"/>
      <c r="K61" s="222"/>
      <c r="L61" s="222"/>
      <c r="M61" s="222"/>
      <c r="N61" s="222"/>
      <c r="O61" s="222"/>
      <c r="P61" s="222"/>
      <c r="Q61" s="222"/>
      <c r="R61" s="222"/>
      <c r="S61" s="222"/>
      <c r="T61" s="222"/>
      <c r="U61" s="222"/>
      <c r="V61" s="222"/>
    </row>
    <row r="62" spans="1:22">
      <c r="D62" s="222"/>
      <c r="E62" s="222"/>
      <c r="F62" s="222"/>
      <c r="G62" s="222"/>
      <c r="H62" s="222"/>
      <c r="I62" s="222"/>
      <c r="J62" s="222"/>
      <c r="K62" s="222"/>
      <c r="L62" s="222"/>
      <c r="M62" s="222"/>
      <c r="N62" s="222"/>
      <c r="O62" s="222"/>
      <c r="P62" s="222"/>
      <c r="Q62" s="222"/>
      <c r="R62" s="222"/>
      <c r="S62" s="222"/>
      <c r="T62" s="222"/>
      <c r="U62" s="222"/>
      <c r="V62" s="222"/>
    </row>
    <row r="63" spans="1:22">
      <c r="D63" s="222"/>
      <c r="E63" s="222"/>
      <c r="F63" s="222"/>
      <c r="G63" s="222"/>
      <c r="H63" s="222"/>
      <c r="I63" s="222"/>
      <c r="J63" s="222"/>
      <c r="K63" s="222"/>
      <c r="L63" s="222"/>
      <c r="M63" s="222"/>
      <c r="N63" s="222"/>
      <c r="O63" s="222"/>
      <c r="P63" s="222"/>
      <c r="Q63" s="222"/>
      <c r="R63" s="222"/>
      <c r="S63" s="222"/>
      <c r="T63" s="222"/>
      <c r="U63" s="222"/>
      <c r="V63" s="222"/>
    </row>
    <row r="64" spans="1:22">
      <c r="D64" s="222"/>
      <c r="E64" s="222"/>
      <c r="F64" s="222"/>
      <c r="G64" s="222"/>
      <c r="H64" s="222"/>
      <c r="I64" s="222"/>
      <c r="J64" s="222"/>
      <c r="K64" s="222"/>
      <c r="L64" s="222"/>
      <c r="M64" s="222"/>
      <c r="N64" s="222"/>
      <c r="O64" s="222"/>
      <c r="P64" s="222"/>
      <c r="Q64" s="222"/>
      <c r="R64" s="222"/>
      <c r="S64" s="222"/>
      <c r="T64" s="222"/>
      <c r="U64" s="222"/>
      <c r="V64" s="222"/>
    </row>
    <row r="65" spans="4:22">
      <c r="D65" s="222"/>
      <c r="E65" s="222"/>
      <c r="F65" s="222"/>
      <c r="G65" s="222"/>
      <c r="H65" s="222"/>
      <c r="I65" s="222"/>
      <c r="J65" s="222"/>
      <c r="K65" s="222"/>
      <c r="L65" s="222"/>
      <c r="M65" s="222"/>
      <c r="N65" s="222"/>
      <c r="O65" s="222"/>
      <c r="P65" s="222"/>
      <c r="Q65" s="222"/>
      <c r="R65" s="222"/>
      <c r="S65" s="222"/>
      <c r="T65" s="222"/>
      <c r="U65" s="222"/>
      <c r="V65" s="222"/>
    </row>
    <row r="66" spans="4:22">
      <c r="D66" s="222"/>
      <c r="E66" s="222"/>
      <c r="F66" s="222"/>
      <c r="G66" s="222"/>
      <c r="H66" s="222"/>
      <c r="I66" s="222"/>
      <c r="J66" s="222"/>
      <c r="K66" s="222"/>
      <c r="L66" s="222"/>
      <c r="M66" s="222"/>
      <c r="N66" s="222"/>
      <c r="O66" s="222"/>
      <c r="P66" s="222"/>
      <c r="Q66" s="222"/>
      <c r="R66" s="222"/>
      <c r="S66" s="222"/>
      <c r="T66" s="222"/>
      <c r="U66" s="222"/>
      <c r="V66" s="222"/>
    </row>
    <row r="67" spans="4:22">
      <c r="D67" s="222"/>
      <c r="E67" s="222"/>
      <c r="F67" s="222"/>
      <c r="G67" s="222"/>
      <c r="H67" s="222"/>
      <c r="I67" s="222"/>
      <c r="J67" s="222"/>
      <c r="K67" s="222"/>
      <c r="L67" s="222"/>
      <c r="M67" s="222"/>
      <c r="N67" s="222"/>
      <c r="O67" s="222"/>
      <c r="P67" s="222"/>
      <c r="Q67" s="222"/>
      <c r="R67" s="222"/>
      <c r="S67" s="222"/>
      <c r="T67" s="222"/>
      <c r="U67" s="222"/>
      <c r="V67" s="222"/>
    </row>
    <row r="68" spans="4:22">
      <c r="D68" s="222"/>
      <c r="E68" s="222"/>
      <c r="F68" s="222"/>
      <c r="G68" s="222"/>
      <c r="H68" s="222"/>
      <c r="I68" s="222"/>
      <c r="J68" s="222"/>
      <c r="K68" s="222"/>
      <c r="L68" s="222"/>
      <c r="M68" s="222"/>
      <c r="N68" s="222"/>
      <c r="O68" s="222"/>
      <c r="P68" s="222"/>
      <c r="Q68" s="222"/>
      <c r="R68" s="222"/>
      <c r="S68" s="222"/>
      <c r="T68" s="222"/>
      <c r="U68" s="222"/>
      <c r="V68" s="222"/>
    </row>
    <row r="69" spans="4:22">
      <c r="D69" s="222"/>
      <c r="E69" s="222"/>
      <c r="F69" s="222"/>
      <c r="G69" s="222"/>
      <c r="H69" s="222"/>
      <c r="I69" s="222"/>
      <c r="J69" s="222"/>
      <c r="K69" s="222"/>
      <c r="L69" s="222"/>
      <c r="M69" s="222"/>
      <c r="N69" s="222"/>
      <c r="O69" s="222"/>
      <c r="P69" s="222"/>
      <c r="Q69" s="222"/>
      <c r="R69" s="222"/>
      <c r="S69" s="222"/>
      <c r="T69" s="222"/>
      <c r="U69" s="222"/>
      <c r="V69" s="222"/>
    </row>
    <row r="70" spans="4:22">
      <c r="D70" s="222"/>
      <c r="E70" s="222"/>
      <c r="F70" s="222"/>
      <c r="G70" s="222"/>
      <c r="H70" s="222"/>
      <c r="I70" s="222"/>
      <c r="J70" s="222"/>
      <c r="K70" s="222"/>
      <c r="L70" s="222"/>
      <c r="M70" s="222"/>
      <c r="N70" s="222"/>
      <c r="O70" s="222"/>
      <c r="P70" s="222"/>
      <c r="Q70" s="222"/>
      <c r="R70" s="222"/>
      <c r="S70" s="222"/>
      <c r="T70" s="222"/>
      <c r="U70" s="222"/>
      <c r="V70" s="222"/>
    </row>
    <row r="71" spans="4:22">
      <c r="D71" s="222"/>
      <c r="E71" s="222"/>
      <c r="F71" s="222"/>
      <c r="G71" s="222"/>
      <c r="H71" s="222"/>
      <c r="I71" s="222"/>
      <c r="J71" s="222"/>
      <c r="K71" s="222"/>
      <c r="L71" s="222"/>
      <c r="M71" s="222"/>
      <c r="N71" s="222"/>
      <c r="O71" s="222"/>
      <c r="P71" s="222"/>
      <c r="Q71" s="222"/>
      <c r="R71" s="222"/>
      <c r="S71" s="222"/>
      <c r="T71" s="222"/>
      <c r="U71" s="222"/>
      <c r="V71" s="222"/>
    </row>
    <row r="72" spans="4:22">
      <c r="D72" s="222"/>
      <c r="E72" s="222"/>
      <c r="F72" s="222"/>
      <c r="G72" s="222"/>
      <c r="H72" s="222"/>
      <c r="I72" s="222"/>
      <c r="J72" s="222"/>
      <c r="K72" s="222"/>
      <c r="L72" s="222"/>
      <c r="M72" s="222"/>
      <c r="N72" s="222"/>
      <c r="O72" s="222"/>
      <c r="P72" s="222"/>
      <c r="Q72" s="222"/>
      <c r="R72" s="222"/>
      <c r="S72" s="222"/>
      <c r="T72" s="222"/>
      <c r="U72" s="222"/>
      <c r="V72" s="222"/>
    </row>
    <row r="73" spans="4:22">
      <c r="D73" s="222"/>
      <c r="E73" s="222"/>
      <c r="F73" s="222"/>
      <c r="G73" s="222"/>
      <c r="H73" s="222"/>
      <c r="I73" s="222"/>
      <c r="J73" s="222"/>
      <c r="K73" s="222"/>
      <c r="L73" s="222"/>
      <c r="M73" s="222"/>
      <c r="N73" s="222"/>
      <c r="O73" s="222"/>
      <c r="P73" s="222"/>
      <c r="Q73" s="222"/>
      <c r="R73" s="222"/>
      <c r="S73" s="222"/>
      <c r="T73" s="222"/>
      <c r="U73" s="222"/>
      <c r="V73" s="222"/>
    </row>
    <row r="74" spans="4:22">
      <c r="D74" s="222"/>
      <c r="E74" s="222"/>
      <c r="F74" s="222"/>
      <c r="G74" s="222"/>
      <c r="H74" s="222"/>
      <c r="I74" s="222"/>
      <c r="J74" s="222"/>
      <c r="K74" s="222"/>
      <c r="L74" s="222"/>
      <c r="M74" s="222"/>
      <c r="N74" s="222"/>
      <c r="O74" s="222"/>
      <c r="P74" s="222"/>
      <c r="Q74" s="222"/>
      <c r="R74" s="222"/>
      <c r="S74" s="222"/>
      <c r="T74" s="222"/>
      <c r="U74" s="222"/>
      <c r="V74" s="222"/>
    </row>
    <row r="75" spans="4:22">
      <c r="D75" s="222"/>
      <c r="E75" s="222"/>
      <c r="F75" s="222"/>
      <c r="G75" s="222"/>
      <c r="H75" s="222"/>
      <c r="I75" s="222"/>
      <c r="J75" s="222"/>
      <c r="K75" s="222"/>
      <c r="L75" s="222"/>
      <c r="M75" s="222"/>
      <c r="N75" s="222"/>
      <c r="O75" s="222"/>
      <c r="P75" s="222"/>
      <c r="Q75" s="222"/>
      <c r="R75" s="222"/>
      <c r="S75" s="222"/>
      <c r="T75" s="222"/>
      <c r="U75" s="222"/>
      <c r="V75" s="222"/>
    </row>
    <row r="76" spans="4:22">
      <c r="D76" s="222"/>
      <c r="E76" s="222"/>
      <c r="F76" s="222"/>
      <c r="G76" s="222"/>
      <c r="H76" s="222"/>
      <c r="I76" s="222"/>
      <c r="J76" s="222"/>
      <c r="K76" s="222"/>
      <c r="L76" s="222"/>
      <c r="M76" s="222"/>
      <c r="N76" s="222"/>
      <c r="O76" s="222"/>
      <c r="P76" s="222"/>
      <c r="Q76" s="222"/>
      <c r="R76" s="222"/>
      <c r="S76" s="222"/>
      <c r="T76" s="222"/>
      <c r="U76" s="222"/>
      <c r="V76" s="222"/>
    </row>
    <row r="77" spans="4:22">
      <c r="D77" s="222"/>
      <c r="E77" s="222"/>
      <c r="F77" s="222"/>
      <c r="G77" s="222"/>
      <c r="H77" s="222"/>
      <c r="I77" s="222"/>
      <c r="J77" s="222"/>
      <c r="K77" s="222"/>
      <c r="L77" s="222"/>
      <c r="M77" s="222"/>
      <c r="N77" s="222"/>
      <c r="O77" s="222"/>
      <c r="P77" s="222"/>
      <c r="Q77" s="222"/>
      <c r="R77" s="222"/>
      <c r="S77" s="222"/>
      <c r="T77" s="222"/>
      <c r="U77" s="222"/>
      <c r="V77" s="222"/>
    </row>
    <row r="78" spans="4:22">
      <c r="D78" s="222"/>
      <c r="E78" s="222"/>
      <c r="F78" s="222"/>
      <c r="G78" s="222"/>
      <c r="H78" s="222"/>
      <c r="I78" s="222"/>
      <c r="J78" s="222"/>
      <c r="K78" s="222"/>
      <c r="L78" s="222"/>
      <c r="M78" s="222"/>
      <c r="N78" s="222"/>
      <c r="O78" s="222"/>
      <c r="P78" s="222"/>
      <c r="Q78" s="222"/>
      <c r="R78" s="222"/>
      <c r="S78" s="222"/>
      <c r="T78" s="222"/>
      <c r="U78" s="222"/>
    </row>
    <row r="79" spans="4:22">
      <c r="D79" s="222"/>
      <c r="E79" s="222"/>
      <c r="F79" s="222"/>
      <c r="G79" s="222"/>
      <c r="H79" s="222"/>
      <c r="I79" s="222"/>
      <c r="J79" s="222"/>
      <c r="K79" s="222"/>
      <c r="L79" s="222"/>
      <c r="M79" s="222"/>
      <c r="N79" s="222"/>
      <c r="O79" s="222"/>
      <c r="P79" s="222"/>
      <c r="Q79" s="222"/>
      <c r="R79" s="222"/>
      <c r="S79" s="222"/>
      <c r="T79" s="222"/>
      <c r="U79" s="222"/>
    </row>
  </sheetData>
  <sheetProtection sheet="1" objects="1" scenarios="1"/>
  <mergeCells count="84">
    <mergeCell ref="O4:O5"/>
    <mergeCell ref="L15:N15"/>
    <mergeCell ref="L16:N16"/>
    <mergeCell ref="L5:N5"/>
    <mergeCell ref="L7:N7"/>
    <mergeCell ref="L19:N19"/>
    <mergeCell ref="L14:N14"/>
    <mergeCell ref="L4:N4"/>
    <mergeCell ref="L23:N23"/>
    <mergeCell ref="D42:H42"/>
    <mergeCell ref="D38:J38"/>
    <mergeCell ref="D41:J41"/>
    <mergeCell ref="D39:J39"/>
    <mergeCell ref="D35:G35"/>
    <mergeCell ref="D7:E7"/>
    <mergeCell ref="D17:E17"/>
    <mergeCell ref="L8:N8"/>
    <mergeCell ref="D28:E28"/>
    <mergeCell ref="D10:E10"/>
    <mergeCell ref="D15:E15"/>
    <mergeCell ref="D4:E4"/>
    <mergeCell ref="M44:N44"/>
    <mergeCell ref="L43:N43"/>
    <mergeCell ref="L42:N42"/>
    <mergeCell ref="L35:N35"/>
    <mergeCell ref="L38:N38"/>
    <mergeCell ref="L41:N41"/>
    <mergeCell ref="L39:N39"/>
    <mergeCell ref="L36:N36"/>
    <mergeCell ref="L40:N40"/>
    <mergeCell ref="B1:L1"/>
    <mergeCell ref="L2:N2"/>
    <mergeCell ref="C2:D2"/>
    <mergeCell ref="L3:N3"/>
    <mergeCell ref="C3:D3"/>
    <mergeCell ref="E2:G2"/>
    <mergeCell ref="E3:G3"/>
    <mergeCell ref="L24:N24"/>
    <mergeCell ref="L6:N6"/>
    <mergeCell ref="L10:N10"/>
    <mergeCell ref="L21:N21"/>
    <mergeCell ref="D9:E9"/>
    <mergeCell ref="D11:E11"/>
    <mergeCell ref="D13:E13"/>
    <mergeCell ref="D14:E14"/>
    <mergeCell ref="D18:E18"/>
    <mergeCell ref="L11:N11"/>
    <mergeCell ref="L22:N22"/>
    <mergeCell ref="L9:N9"/>
    <mergeCell ref="L12:N12"/>
    <mergeCell ref="L13:N13"/>
    <mergeCell ref="L17:N17"/>
    <mergeCell ref="L18:N18"/>
    <mergeCell ref="C5:E5"/>
    <mergeCell ref="D8:E8"/>
    <mergeCell ref="D6:E6"/>
    <mergeCell ref="D22:E22"/>
    <mergeCell ref="D21:E21"/>
    <mergeCell ref="D19:E19"/>
    <mergeCell ref="D16:E16"/>
    <mergeCell ref="D12:E12"/>
    <mergeCell ref="L20:N20"/>
    <mergeCell ref="L26:N26"/>
    <mergeCell ref="D20:E20"/>
    <mergeCell ref="D40:J40"/>
    <mergeCell ref="L33:N33"/>
    <mergeCell ref="L32:N32"/>
    <mergeCell ref="L37:N37"/>
    <mergeCell ref="L25:N25"/>
    <mergeCell ref="L27:N27"/>
    <mergeCell ref="D25:E25"/>
    <mergeCell ref="D26:E26"/>
    <mergeCell ref="D27:E27"/>
    <mergeCell ref="D23:E23"/>
    <mergeCell ref="D24:E24"/>
    <mergeCell ref="L34:N34"/>
    <mergeCell ref="D29:G29"/>
    <mergeCell ref="D34:E34"/>
    <mergeCell ref="D33:E33"/>
    <mergeCell ref="L30:N30"/>
    <mergeCell ref="L31:N31"/>
    <mergeCell ref="L28:N28"/>
    <mergeCell ref="L29:N29"/>
    <mergeCell ref="D32:E32"/>
  </mergeCells>
  <phoneticPr fontId="2" type="noConversion"/>
  <printOptions gridLines="1"/>
  <pageMargins left="0.70866141732283472" right="0.39370078740157483" top="0.86614173228346458" bottom="0.78740157480314965" header="0.39370078740157483" footer="0.39370078740157483"/>
  <pageSetup paperSize="9" scale="72" fitToHeight="2" orientation="portrait"/>
  <headerFooter alignWithMargins="0">
    <oddHeader>&amp;C&amp;"Arial,Fett"&amp;20&amp;F, &amp;A</oddHeader>
    <oddFooter>&amp;LSeite &amp;P von &amp;N&amp;8
Ausgedruckt am &amp;D&amp;C&amp;8
&amp;R&amp;8Autor der Vorlage: Plusminus Basel</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enableFormatConditionsCalculation="0"/>
  <dimension ref="A1:O52"/>
  <sheetViews>
    <sheetView showZeros="0" workbookViewId="0">
      <pane xSplit="2" ySplit="3" topLeftCell="C4" activePane="bottomRight" state="frozen"/>
      <selection pane="topRight" activeCell="C1" sqref="C1"/>
      <selection pane="bottomLeft" activeCell="A8" sqref="A8"/>
      <selection pane="bottomRight" activeCell="L3" sqref="L3:N3"/>
    </sheetView>
  </sheetViews>
  <sheetFormatPr baseColWidth="10" defaultRowHeight="12" x14ac:dyDescent="0"/>
  <cols>
    <col min="1" max="1" width="0.83203125" style="1" customWidth="1"/>
    <col min="2" max="2" width="1.1640625" style="1" hidden="1" customWidth="1"/>
    <col min="3" max="3" width="2.5" style="1" customWidth="1"/>
    <col min="4" max="4" width="26.33203125" style="1" customWidth="1"/>
    <col min="5" max="5" width="26.83203125" style="1" customWidth="1"/>
    <col min="6" max="6" width="2.5" style="26" hidden="1" customWidth="1"/>
    <col min="7" max="7" width="2.5" style="26" customWidth="1"/>
    <col min="8" max="8" width="10" style="11" customWidth="1"/>
    <col min="9" max="9" width="8.83203125" style="42" customWidth="1"/>
    <col min="10" max="10" width="10.5" style="10" customWidth="1"/>
    <col min="11" max="11" width="10.5" style="1" customWidth="1"/>
    <col min="12" max="12" width="4.83203125" style="44" customWidth="1"/>
    <col min="13" max="13" width="15.1640625" style="43" customWidth="1"/>
    <col min="14" max="14" width="8" style="20" customWidth="1"/>
    <col min="15" max="15" width="6.5" style="1" customWidth="1"/>
    <col min="16" max="16384" width="10.83203125" style="1"/>
  </cols>
  <sheetData>
    <row r="1" spans="1:15" ht="6" customHeight="1" thickBot="1">
      <c r="A1" s="2"/>
      <c r="B1" s="513"/>
      <c r="C1" s="460"/>
      <c r="D1" s="460"/>
      <c r="E1" s="460"/>
      <c r="F1" s="460"/>
      <c r="G1" s="460"/>
      <c r="H1" s="460"/>
      <c r="I1" s="460"/>
      <c r="J1" s="460"/>
      <c r="K1" s="460"/>
      <c r="L1" s="460"/>
      <c r="M1" s="166"/>
      <c r="N1" s="167"/>
    </row>
    <row r="2" spans="1:15" ht="57.75" customHeight="1">
      <c r="A2" s="3"/>
      <c r="B2" s="297"/>
      <c r="C2" s="464" t="s">
        <v>96</v>
      </c>
      <c r="D2" s="481"/>
      <c r="E2" s="466"/>
      <c r="F2" s="483"/>
      <c r="G2" s="483"/>
      <c r="H2" s="207" t="s">
        <v>57</v>
      </c>
      <c r="I2" s="207" t="s">
        <v>44</v>
      </c>
      <c r="J2" s="208" t="s">
        <v>45</v>
      </c>
      <c r="K2" s="208" t="s">
        <v>45</v>
      </c>
      <c r="L2" s="461" t="s">
        <v>54</v>
      </c>
      <c r="M2" s="480"/>
      <c r="N2" s="514"/>
      <c r="O2" s="53"/>
    </row>
    <row r="3" spans="1:15" ht="30.75" customHeight="1">
      <c r="A3" s="4"/>
      <c r="B3" s="73"/>
      <c r="C3" s="465" t="s">
        <v>55</v>
      </c>
      <c r="D3" s="482"/>
      <c r="E3" s="467">
        <f>K40</f>
        <v>0</v>
      </c>
      <c r="F3" s="484"/>
      <c r="G3" s="484"/>
      <c r="H3" s="174"/>
      <c r="I3" s="230"/>
      <c r="J3" s="174" t="s">
        <v>2</v>
      </c>
      <c r="K3" s="175" t="s">
        <v>1</v>
      </c>
      <c r="L3" s="373"/>
      <c r="M3" s="374"/>
      <c r="N3" s="375"/>
      <c r="O3" s="54"/>
    </row>
    <row r="4" spans="1:15" ht="15.75" customHeight="1">
      <c r="A4" s="8"/>
      <c r="B4" s="74"/>
      <c r="C4" s="298"/>
      <c r="D4" s="492"/>
      <c r="E4" s="492"/>
      <c r="F4" s="299"/>
      <c r="G4" s="299"/>
      <c r="H4" s="300"/>
      <c r="I4" s="301"/>
      <c r="J4" s="302"/>
      <c r="K4" s="303"/>
      <c r="L4" s="495"/>
      <c r="M4" s="496"/>
      <c r="N4" s="497"/>
      <c r="O4" s="494"/>
    </row>
    <row r="5" spans="1:15" ht="21.75" customHeight="1">
      <c r="A5" s="8"/>
      <c r="B5" s="74"/>
      <c r="C5" s="475" t="s">
        <v>70</v>
      </c>
      <c r="D5" s="476"/>
      <c r="E5" s="477"/>
      <c r="F5" s="174"/>
      <c r="G5" s="174"/>
      <c r="H5" s="174"/>
      <c r="I5" s="230"/>
      <c r="J5" s="180"/>
      <c r="K5" s="296"/>
      <c r="L5" s="454" t="s">
        <v>14</v>
      </c>
      <c r="M5" s="490"/>
      <c r="N5" s="493"/>
      <c r="O5" s="494"/>
    </row>
    <row r="6" spans="1:15" s="22" customFormat="1" ht="17.25" customHeight="1">
      <c r="A6" s="4"/>
      <c r="B6" s="73"/>
      <c r="C6" s="274"/>
      <c r="D6" s="472" t="s">
        <v>209</v>
      </c>
      <c r="E6" s="472"/>
      <c r="F6" s="236"/>
      <c r="G6" s="237" t="s">
        <v>52</v>
      </c>
      <c r="H6" s="183"/>
      <c r="I6" s="184">
        <v>12</v>
      </c>
      <c r="J6" s="185" t="str">
        <f t="shared" ref="J6:J16" si="0">IF(H6&gt;0,ROUND(H6*I6,0)," ")</f>
        <v xml:space="preserve"> </v>
      </c>
      <c r="K6" s="186" t="str">
        <f t="shared" ref="K6:K16" si="1">IF(H6&gt;0,ROUND(H6*I6/12,1)," ")</f>
        <v xml:space="preserve"> </v>
      </c>
      <c r="L6" s="444"/>
      <c r="M6" s="444"/>
      <c r="N6" s="445"/>
    </row>
    <row r="7" spans="1:15" s="22" customFormat="1" ht="17.25" customHeight="1">
      <c r="A7" s="4"/>
      <c r="B7" s="73"/>
      <c r="C7" s="274"/>
      <c r="D7" s="472" t="s">
        <v>210</v>
      </c>
      <c r="E7" s="472"/>
      <c r="F7" s="236"/>
      <c r="G7" s="237" t="s">
        <v>13</v>
      </c>
      <c r="H7" s="183"/>
      <c r="I7" s="184">
        <v>12</v>
      </c>
      <c r="J7" s="185" t="str">
        <f t="shared" si="0"/>
        <v xml:space="preserve"> </v>
      </c>
      <c r="K7" s="186" t="str">
        <f t="shared" si="1"/>
        <v xml:space="preserve"> </v>
      </c>
      <c r="L7" s="444"/>
      <c r="M7" s="444"/>
      <c r="N7" s="445"/>
    </row>
    <row r="8" spans="1:15" s="22" customFormat="1" ht="21" customHeight="1">
      <c r="A8" s="4"/>
      <c r="B8" s="73"/>
      <c r="C8" s="277"/>
      <c r="D8" s="472" t="s">
        <v>213</v>
      </c>
      <c r="E8" s="472"/>
      <c r="F8" s="236"/>
      <c r="G8" s="237" t="s">
        <v>53</v>
      </c>
      <c r="H8" s="183"/>
      <c r="I8" s="184">
        <v>12</v>
      </c>
      <c r="J8" s="185" t="str">
        <f t="shared" si="0"/>
        <v xml:space="preserve"> </v>
      </c>
      <c r="K8" s="186" t="str">
        <f t="shared" si="1"/>
        <v xml:space="preserve"> </v>
      </c>
      <c r="L8" s="444" t="s">
        <v>93</v>
      </c>
      <c r="M8" s="449"/>
      <c r="N8" s="450"/>
    </row>
    <row r="9" spans="1:15" s="22" customFormat="1" ht="18.75" customHeight="1">
      <c r="A9" s="4"/>
      <c r="B9" s="73"/>
      <c r="C9" s="277"/>
      <c r="D9" s="472" t="s">
        <v>90</v>
      </c>
      <c r="E9" s="472"/>
      <c r="F9" s="236"/>
      <c r="G9" s="237" t="s">
        <v>53</v>
      </c>
      <c r="H9" s="183"/>
      <c r="I9" s="184">
        <v>12</v>
      </c>
      <c r="J9" s="185" t="str">
        <f t="shared" si="0"/>
        <v xml:space="preserve"> </v>
      </c>
      <c r="K9" s="186" t="str">
        <f t="shared" si="1"/>
        <v xml:space="preserve"> </v>
      </c>
      <c r="L9" s="474"/>
      <c r="M9" s="474"/>
      <c r="N9" s="491"/>
    </row>
    <row r="10" spans="1:15" s="22" customFormat="1" ht="21.75" customHeight="1">
      <c r="A10" s="4"/>
      <c r="B10" s="73"/>
      <c r="C10" s="277"/>
      <c r="D10" s="472" t="s">
        <v>212</v>
      </c>
      <c r="E10" s="472"/>
      <c r="F10" s="236"/>
      <c r="G10" s="237" t="s">
        <v>53</v>
      </c>
      <c r="H10" s="183"/>
      <c r="I10" s="184">
        <v>1</v>
      </c>
      <c r="J10" s="185" t="str">
        <f t="shared" si="0"/>
        <v xml:space="preserve"> </v>
      </c>
      <c r="K10" s="186" t="str">
        <f t="shared" si="1"/>
        <v xml:space="preserve"> </v>
      </c>
      <c r="L10" s="474"/>
      <c r="M10" s="474"/>
      <c r="N10" s="491"/>
    </row>
    <row r="11" spans="1:15" s="22" customFormat="1" ht="21" customHeight="1">
      <c r="A11" s="4"/>
      <c r="B11" s="73"/>
      <c r="C11" s="277"/>
      <c r="D11" s="472" t="s">
        <v>102</v>
      </c>
      <c r="E11" s="472"/>
      <c r="F11" s="236"/>
      <c r="G11" s="237" t="s">
        <v>13</v>
      </c>
      <c r="H11" s="183"/>
      <c r="I11" s="184">
        <v>12</v>
      </c>
      <c r="J11" s="185" t="str">
        <f t="shared" si="0"/>
        <v xml:space="preserve"> </v>
      </c>
      <c r="K11" s="186" t="str">
        <f t="shared" si="1"/>
        <v xml:space="preserve"> </v>
      </c>
      <c r="L11" s="444"/>
      <c r="M11" s="444"/>
      <c r="N11" s="491"/>
    </row>
    <row r="12" spans="1:15" s="22" customFormat="1" ht="17.25" customHeight="1">
      <c r="A12" s="4"/>
      <c r="B12" s="73"/>
      <c r="C12" s="277"/>
      <c r="D12" s="472" t="s">
        <v>214</v>
      </c>
      <c r="E12" s="472"/>
      <c r="F12" s="236"/>
      <c r="G12" s="237" t="s">
        <v>53</v>
      </c>
      <c r="H12" s="183"/>
      <c r="I12" s="184">
        <v>1</v>
      </c>
      <c r="J12" s="185" t="str">
        <f t="shared" si="0"/>
        <v xml:space="preserve"> </v>
      </c>
      <c r="K12" s="186" t="str">
        <f t="shared" si="1"/>
        <v xml:space="preserve"> </v>
      </c>
      <c r="L12" s="444"/>
      <c r="M12" s="449"/>
      <c r="N12" s="450"/>
    </row>
    <row r="13" spans="1:15" s="22" customFormat="1" ht="18.75" customHeight="1">
      <c r="A13" s="4"/>
      <c r="B13" s="73"/>
      <c r="C13" s="278"/>
      <c r="D13" s="472" t="s">
        <v>169</v>
      </c>
      <c r="E13" s="472"/>
      <c r="F13" s="236"/>
      <c r="G13" s="237" t="s">
        <v>52</v>
      </c>
      <c r="H13" s="183"/>
      <c r="I13" s="184">
        <v>1</v>
      </c>
      <c r="J13" s="185" t="str">
        <f t="shared" si="0"/>
        <v xml:space="preserve"> </v>
      </c>
      <c r="K13" s="186" t="str">
        <f t="shared" si="1"/>
        <v xml:space="preserve"> </v>
      </c>
      <c r="L13" s="444"/>
      <c r="M13" s="449"/>
      <c r="N13" s="450"/>
    </row>
    <row r="14" spans="1:15" s="22" customFormat="1" ht="17.25" customHeight="1">
      <c r="A14" s="4"/>
      <c r="B14" s="73"/>
      <c r="C14" s="278"/>
      <c r="D14" s="472" t="s">
        <v>167</v>
      </c>
      <c r="E14" s="472"/>
      <c r="F14" s="236"/>
      <c r="G14" s="237" t="s">
        <v>53</v>
      </c>
      <c r="H14" s="183"/>
      <c r="I14" s="184">
        <v>1</v>
      </c>
      <c r="J14" s="185" t="str">
        <f t="shared" si="0"/>
        <v xml:space="preserve"> </v>
      </c>
      <c r="K14" s="186" t="str">
        <f t="shared" si="1"/>
        <v xml:space="preserve"> </v>
      </c>
      <c r="L14" s="444"/>
      <c r="M14" s="444"/>
      <c r="N14" s="445"/>
    </row>
    <row r="15" spans="1:15" s="22" customFormat="1" ht="19.5" customHeight="1">
      <c r="A15" s="4"/>
      <c r="B15" s="73"/>
      <c r="C15" s="278"/>
      <c r="D15" s="472" t="s">
        <v>168</v>
      </c>
      <c r="E15" s="472"/>
      <c r="F15" s="236"/>
      <c r="G15" s="237" t="s">
        <v>13</v>
      </c>
      <c r="H15" s="183"/>
      <c r="I15" s="184">
        <v>12</v>
      </c>
      <c r="J15" s="185" t="str">
        <f t="shared" si="0"/>
        <v xml:space="preserve"> </v>
      </c>
      <c r="K15" s="186" t="str">
        <f t="shared" si="1"/>
        <v xml:space="preserve"> </v>
      </c>
      <c r="L15" s="444"/>
      <c r="M15" s="444"/>
      <c r="N15" s="445"/>
    </row>
    <row r="16" spans="1:15" s="22" customFormat="1" ht="26.25" customHeight="1">
      <c r="A16" s="4"/>
      <c r="B16" s="73"/>
      <c r="C16" s="278"/>
      <c r="D16" s="472" t="s">
        <v>170</v>
      </c>
      <c r="E16" s="472"/>
      <c r="F16" s="236"/>
      <c r="G16" s="237" t="s">
        <v>13</v>
      </c>
      <c r="H16" s="183"/>
      <c r="I16" s="184">
        <v>12</v>
      </c>
      <c r="J16" s="185" t="str">
        <f t="shared" si="0"/>
        <v xml:space="preserve"> </v>
      </c>
      <c r="K16" s="186" t="str">
        <f t="shared" si="1"/>
        <v xml:space="preserve"> </v>
      </c>
      <c r="L16" s="444" t="s">
        <v>185</v>
      </c>
      <c r="M16" s="444"/>
      <c r="N16" s="445"/>
    </row>
    <row r="17" spans="1:14" s="22" customFormat="1" ht="18.75" customHeight="1">
      <c r="A17" s="4"/>
      <c r="B17" s="73"/>
      <c r="C17" s="278"/>
      <c r="D17" s="472" t="s">
        <v>171</v>
      </c>
      <c r="E17" s="472"/>
      <c r="F17" s="236"/>
      <c r="G17" s="237" t="s">
        <v>52</v>
      </c>
      <c r="H17" s="183"/>
      <c r="I17" s="184">
        <v>1</v>
      </c>
      <c r="J17" s="185" t="str">
        <f t="shared" ref="J17:J24" si="2">IF(H17&gt;0,ROUND(H17*I17,0)," ")</f>
        <v xml:space="preserve"> </v>
      </c>
      <c r="K17" s="186" t="str">
        <f t="shared" ref="K17:K24" si="3">IF(H17&gt;0,ROUND(H17*I17/12,1)," ")</f>
        <v xml:space="preserve"> </v>
      </c>
      <c r="L17" s="444"/>
      <c r="M17" s="449"/>
      <c r="N17" s="450"/>
    </row>
    <row r="18" spans="1:14" s="22" customFormat="1" ht="17.25" customHeight="1">
      <c r="A18" s="4"/>
      <c r="B18" s="73"/>
      <c r="C18" s="278"/>
      <c r="D18" s="472" t="s">
        <v>172</v>
      </c>
      <c r="E18" s="472"/>
      <c r="F18" s="236"/>
      <c r="G18" s="237" t="s">
        <v>53</v>
      </c>
      <c r="H18" s="183"/>
      <c r="I18" s="184">
        <v>1</v>
      </c>
      <c r="J18" s="185" t="str">
        <f t="shared" si="2"/>
        <v xml:space="preserve"> </v>
      </c>
      <c r="K18" s="186" t="str">
        <f t="shared" si="3"/>
        <v xml:space="preserve"> </v>
      </c>
      <c r="L18" s="444"/>
      <c r="M18" s="444"/>
      <c r="N18" s="445"/>
    </row>
    <row r="19" spans="1:14" s="22" customFormat="1" ht="19.5" customHeight="1">
      <c r="A19" s="4"/>
      <c r="B19" s="73"/>
      <c r="C19" s="278"/>
      <c r="D19" s="472" t="s">
        <v>173</v>
      </c>
      <c r="E19" s="472"/>
      <c r="F19" s="236"/>
      <c r="G19" s="237" t="s">
        <v>13</v>
      </c>
      <c r="H19" s="183"/>
      <c r="I19" s="184">
        <v>12</v>
      </c>
      <c r="J19" s="185" t="str">
        <f t="shared" si="2"/>
        <v xml:space="preserve"> </v>
      </c>
      <c r="K19" s="186" t="str">
        <f t="shared" si="3"/>
        <v xml:space="preserve"> </v>
      </c>
      <c r="L19" s="444"/>
      <c r="M19" s="444"/>
      <c r="N19" s="445"/>
    </row>
    <row r="20" spans="1:14" s="22" customFormat="1" ht="29.25" customHeight="1">
      <c r="A20" s="4"/>
      <c r="B20" s="73"/>
      <c r="C20" s="278"/>
      <c r="D20" s="472" t="s">
        <v>174</v>
      </c>
      <c r="E20" s="472"/>
      <c r="F20" s="236"/>
      <c r="G20" s="237" t="s">
        <v>13</v>
      </c>
      <c r="H20" s="183"/>
      <c r="I20" s="184">
        <v>12</v>
      </c>
      <c r="J20" s="185" t="str">
        <f t="shared" si="2"/>
        <v xml:space="preserve"> </v>
      </c>
      <c r="K20" s="186" t="str">
        <f t="shared" si="3"/>
        <v xml:space="preserve"> </v>
      </c>
      <c r="L20" s="444" t="s">
        <v>185</v>
      </c>
      <c r="M20" s="444"/>
      <c r="N20" s="445"/>
    </row>
    <row r="21" spans="1:14" s="22" customFormat="1" ht="18.75" customHeight="1">
      <c r="A21" s="4"/>
      <c r="B21" s="73"/>
      <c r="C21" s="278"/>
      <c r="D21" s="472" t="s">
        <v>175</v>
      </c>
      <c r="E21" s="472"/>
      <c r="F21" s="236"/>
      <c r="G21" s="237" t="s">
        <v>52</v>
      </c>
      <c r="H21" s="183"/>
      <c r="I21" s="184">
        <v>1</v>
      </c>
      <c r="J21" s="185" t="str">
        <f t="shared" si="2"/>
        <v xml:space="preserve"> </v>
      </c>
      <c r="K21" s="186" t="str">
        <f t="shared" si="3"/>
        <v xml:space="preserve"> </v>
      </c>
      <c r="L21" s="444"/>
      <c r="M21" s="449"/>
      <c r="N21" s="450"/>
    </row>
    <row r="22" spans="1:14" s="22" customFormat="1" ht="17.25" customHeight="1">
      <c r="A22" s="4"/>
      <c r="B22" s="73"/>
      <c r="C22" s="278"/>
      <c r="D22" s="472" t="s">
        <v>176</v>
      </c>
      <c r="E22" s="472"/>
      <c r="F22" s="236"/>
      <c r="G22" s="237" t="s">
        <v>53</v>
      </c>
      <c r="H22" s="183"/>
      <c r="I22" s="184">
        <v>1</v>
      </c>
      <c r="J22" s="185" t="str">
        <f t="shared" si="2"/>
        <v xml:space="preserve"> </v>
      </c>
      <c r="K22" s="186" t="str">
        <f t="shared" si="3"/>
        <v xml:space="preserve"> </v>
      </c>
      <c r="L22" s="444"/>
      <c r="M22" s="444"/>
      <c r="N22" s="445"/>
    </row>
    <row r="23" spans="1:14" s="22" customFormat="1" ht="19.5" customHeight="1">
      <c r="A23" s="4"/>
      <c r="B23" s="73"/>
      <c r="C23" s="278"/>
      <c r="D23" s="472" t="s">
        <v>177</v>
      </c>
      <c r="E23" s="472"/>
      <c r="F23" s="236"/>
      <c r="G23" s="237" t="s">
        <v>13</v>
      </c>
      <c r="H23" s="183"/>
      <c r="I23" s="184">
        <v>12</v>
      </c>
      <c r="J23" s="185" t="str">
        <f t="shared" si="2"/>
        <v xml:space="preserve"> </v>
      </c>
      <c r="K23" s="186" t="str">
        <f t="shared" si="3"/>
        <v xml:space="preserve"> </v>
      </c>
      <c r="L23" s="444"/>
      <c r="M23" s="444"/>
      <c r="N23" s="445"/>
    </row>
    <row r="24" spans="1:14" s="22" customFormat="1" ht="24.75" customHeight="1">
      <c r="A24" s="4"/>
      <c r="B24" s="73"/>
      <c r="C24" s="278"/>
      <c r="D24" s="472" t="s">
        <v>178</v>
      </c>
      <c r="E24" s="472"/>
      <c r="F24" s="236"/>
      <c r="G24" s="237" t="s">
        <v>13</v>
      </c>
      <c r="H24" s="183"/>
      <c r="I24" s="184">
        <v>12</v>
      </c>
      <c r="J24" s="185" t="str">
        <f t="shared" si="2"/>
        <v xml:space="preserve"> </v>
      </c>
      <c r="K24" s="186" t="str">
        <f t="shared" si="3"/>
        <v xml:space="preserve"> </v>
      </c>
      <c r="L24" s="444" t="s">
        <v>185</v>
      </c>
      <c r="M24" s="444"/>
      <c r="N24" s="445"/>
    </row>
    <row r="25" spans="1:14" s="22" customFormat="1" ht="19.5" customHeight="1">
      <c r="A25" s="4"/>
      <c r="B25" s="73"/>
      <c r="C25" s="279"/>
      <c r="D25" s="472" t="s">
        <v>211</v>
      </c>
      <c r="E25" s="472"/>
      <c r="F25" s="236"/>
      <c r="G25" s="237" t="s">
        <v>13</v>
      </c>
      <c r="H25" s="183"/>
      <c r="I25" s="184">
        <v>1</v>
      </c>
      <c r="J25" s="185" t="str">
        <f t="shared" ref="J25:J32" si="4">IF(H25&gt;0,ROUND(H25*I25,0)," ")</f>
        <v xml:space="preserve"> </v>
      </c>
      <c r="K25" s="186" t="str">
        <f t="shared" ref="K25:K32" si="5">IF(H25&gt;0,ROUND(H25*I25/12,1)," ")</f>
        <v xml:space="preserve"> </v>
      </c>
      <c r="L25" s="444"/>
      <c r="M25" s="444"/>
      <c r="N25" s="445"/>
    </row>
    <row r="26" spans="1:14" s="22" customFormat="1" ht="19.5" customHeight="1">
      <c r="A26" s="4"/>
      <c r="B26" s="73"/>
      <c r="C26" s="279"/>
      <c r="D26" s="472" t="s">
        <v>155</v>
      </c>
      <c r="E26" s="472"/>
      <c r="F26" s="236"/>
      <c r="G26" s="237" t="s">
        <v>13</v>
      </c>
      <c r="H26" s="183"/>
      <c r="I26" s="184">
        <v>1</v>
      </c>
      <c r="J26" s="185" t="str">
        <f t="shared" si="4"/>
        <v xml:space="preserve"> </v>
      </c>
      <c r="K26" s="186" t="str">
        <f t="shared" si="5"/>
        <v xml:space="preserve"> </v>
      </c>
      <c r="L26" s="444"/>
      <c r="M26" s="444"/>
      <c r="N26" s="445"/>
    </row>
    <row r="27" spans="1:14" s="22" customFormat="1" ht="19.5" customHeight="1">
      <c r="A27" s="4"/>
      <c r="B27" s="73"/>
      <c r="C27" s="279"/>
      <c r="D27" s="472" t="s">
        <v>156</v>
      </c>
      <c r="E27" s="472"/>
      <c r="F27" s="236"/>
      <c r="G27" s="237" t="s">
        <v>13</v>
      </c>
      <c r="H27" s="183"/>
      <c r="I27" s="184">
        <v>1</v>
      </c>
      <c r="J27" s="185" t="str">
        <f t="shared" si="4"/>
        <v xml:space="preserve"> </v>
      </c>
      <c r="K27" s="186" t="str">
        <f t="shared" si="5"/>
        <v xml:space="preserve"> </v>
      </c>
      <c r="L27" s="444"/>
      <c r="M27" s="444"/>
      <c r="N27" s="445"/>
    </row>
    <row r="28" spans="1:14" s="22" customFormat="1" ht="19.5" customHeight="1">
      <c r="A28" s="4"/>
      <c r="B28" s="73"/>
      <c r="C28" s="279"/>
      <c r="D28" s="472" t="s">
        <v>157</v>
      </c>
      <c r="E28" s="472"/>
      <c r="F28" s="236"/>
      <c r="G28" s="237" t="s">
        <v>13</v>
      </c>
      <c r="H28" s="183"/>
      <c r="I28" s="184">
        <v>12</v>
      </c>
      <c r="J28" s="185" t="str">
        <f t="shared" si="4"/>
        <v xml:space="preserve"> </v>
      </c>
      <c r="K28" s="186" t="str">
        <f t="shared" si="5"/>
        <v xml:space="preserve"> </v>
      </c>
      <c r="L28" s="444" t="s">
        <v>158</v>
      </c>
      <c r="M28" s="444"/>
      <c r="N28" s="445"/>
    </row>
    <row r="29" spans="1:14" s="22" customFormat="1" ht="19.5" customHeight="1">
      <c r="A29" s="4"/>
      <c r="B29" s="73"/>
      <c r="C29" s="279"/>
      <c r="D29" s="472" t="s">
        <v>159</v>
      </c>
      <c r="E29" s="472"/>
      <c r="F29" s="236"/>
      <c r="G29" s="237" t="s">
        <v>13</v>
      </c>
      <c r="H29" s="183"/>
      <c r="I29" s="184">
        <v>12</v>
      </c>
      <c r="J29" s="185" t="str">
        <f t="shared" si="4"/>
        <v xml:space="preserve"> </v>
      </c>
      <c r="K29" s="186" t="str">
        <f t="shared" si="5"/>
        <v xml:space="preserve"> </v>
      </c>
      <c r="L29" s="474"/>
      <c r="M29" s="474"/>
      <c r="N29" s="491"/>
    </row>
    <row r="30" spans="1:14" s="22" customFormat="1" ht="19.5" customHeight="1">
      <c r="A30" s="4"/>
      <c r="B30" s="73"/>
      <c r="C30" s="279"/>
      <c r="D30" s="472" t="s">
        <v>160</v>
      </c>
      <c r="E30" s="472"/>
      <c r="F30" s="236"/>
      <c r="G30" s="237" t="s">
        <v>13</v>
      </c>
      <c r="H30" s="183"/>
      <c r="I30" s="184">
        <v>12</v>
      </c>
      <c r="J30" s="185" t="str">
        <f t="shared" si="4"/>
        <v xml:space="preserve"> </v>
      </c>
      <c r="K30" s="186" t="str">
        <f t="shared" si="5"/>
        <v xml:space="preserve"> </v>
      </c>
      <c r="L30" s="474"/>
      <c r="M30" s="474"/>
      <c r="N30" s="491"/>
    </row>
    <row r="31" spans="1:14" s="22" customFormat="1" ht="18.75" customHeight="1">
      <c r="A31" s="4"/>
      <c r="B31" s="73"/>
      <c r="C31" s="279"/>
      <c r="D31" s="472" t="s">
        <v>161</v>
      </c>
      <c r="E31" s="472"/>
      <c r="F31" s="236"/>
      <c r="G31" s="237" t="s">
        <v>13</v>
      </c>
      <c r="H31" s="183"/>
      <c r="I31" s="184">
        <v>1</v>
      </c>
      <c r="J31" s="185" t="str">
        <f t="shared" si="4"/>
        <v xml:space="preserve"> </v>
      </c>
      <c r="K31" s="186" t="str">
        <f t="shared" si="5"/>
        <v xml:space="preserve"> </v>
      </c>
      <c r="L31" s="444"/>
      <c r="M31" s="444"/>
      <c r="N31" s="445"/>
    </row>
    <row r="32" spans="1:14" s="22" customFormat="1" ht="39.75" customHeight="1">
      <c r="A32" s="4"/>
      <c r="B32" s="73"/>
      <c r="C32" s="276"/>
      <c r="D32" s="472" t="s">
        <v>49</v>
      </c>
      <c r="E32" s="472"/>
      <c r="F32" s="236"/>
      <c r="G32" s="237" t="s">
        <v>13</v>
      </c>
      <c r="H32" s="183"/>
      <c r="I32" s="184">
        <v>1</v>
      </c>
      <c r="J32" s="185" t="str">
        <f t="shared" si="4"/>
        <v xml:space="preserve"> </v>
      </c>
      <c r="K32" s="186" t="str">
        <f t="shared" si="5"/>
        <v xml:space="preserve"> </v>
      </c>
      <c r="L32" s="444" t="s">
        <v>182</v>
      </c>
      <c r="M32" s="449"/>
      <c r="N32" s="450"/>
    </row>
    <row r="33" spans="1:14" s="22" customFormat="1" ht="19.5" customHeight="1">
      <c r="A33" s="4"/>
      <c r="B33" s="73"/>
      <c r="C33" s="276"/>
      <c r="D33" s="472"/>
      <c r="E33" s="472"/>
      <c r="F33" s="236"/>
      <c r="G33" s="237"/>
      <c r="H33" s="183"/>
      <c r="I33" s="184"/>
      <c r="J33" s="185"/>
      <c r="K33" s="186"/>
      <c r="L33" s="444"/>
      <c r="M33" s="449"/>
      <c r="N33" s="450"/>
    </row>
    <row r="34" spans="1:14" s="22" customFormat="1" ht="19.5" customHeight="1" thickBot="1">
      <c r="A34" s="8"/>
      <c r="B34" s="74"/>
      <c r="C34" s="304"/>
      <c r="D34" s="504" t="s">
        <v>64</v>
      </c>
      <c r="E34" s="505"/>
      <c r="F34" s="505"/>
      <c r="G34" s="505"/>
      <c r="H34" s="305"/>
      <c r="I34" s="306"/>
      <c r="J34" s="307">
        <f>ROUNDUP(SUM(J6:J33),0)</f>
        <v>0</v>
      </c>
      <c r="K34" s="307">
        <f>SUM(K6:K33)</f>
        <v>0</v>
      </c>
      <c r="L34" s="506"/>
      <c r="M34" s="507"/>
      <c r="N34" s="508"/>
    </row>
    <row r="35" spans="1:14" ht="42" customHeight="1">
      <c r="A35" s="8"/>
      <c r="B35" s="74"/>
      <c r="C35" s="308" t="s">
        <v>68</v>
      </c>
      <c r="D35" s="309"/>
      <c r="E35" s="309"/>
      <c r="F35" s="310"/>
      <c r="G35" s="310"/>
      <c r="H35" s="311"/>
      <c r="I35" s="312"/>
      <c r="J35" s="313"/>
      <c r="K35" s="314" t="s">
        <v>3</v>
      </c>
      <c r="L35" s="501"/>
      <c r="M35" s="502"/>
      <c r="N35" s="503"/>
    </row>
    <row r="36" spans="1:14" s="11" customFormat="1" ht="13">
      <c r="A36" s="8"/>
      <c r="B36" s="74"/>
      <c r="C36" s="212"/>
      <c r="D36" s="470" t="s">
        <v>105</v>
      </c>
      <c r="E36" s="470"/>
      <c r="F36" s="470"/>
      <c r="G36" s="470"/>
      <c r="H36" s="470"/>
      <c r="I36" s="470"/>
      <c r="J36" s="470"/>
      <c r="K36" s="206">
        <f>(SUMIF(G$6:G33,"a",K$6:K33))</f>
        <v>0</v>
      </c>
      <c r="L36" s="446"/>
      <c r="M36" s="487"/>
      <c r="N36" s="500"/>
    </row>
    <row r="37" spans="1:14" s="11" customFormat="1" ht="19.5" customHeight="1">
      <c r="A37" s="8"/>
      <c r="B37" s="74"/>
      <c r="C37" s="212"/>
      <c r="D37" s="470" t="s">
        <v>106</v>
      </c>
      <c r="E37" s="470"/>
      <c r="F37" s="470"/>
      <c r="G37" s="470"/>
      <c r="H37" s="470"/>
      <c r="I37" s="470"/>
      <c r="J37" s="470"/>
      <c r="K37" s="206">
        <f>(SUMIF(G$6:G33,"b",K$6:K33))</f>
        <v>0</v>
      </c>
      <c r="L37" s="446"/>
      <c r="M37" s="487"/>
      <c r="N37" s="500"/>
    </row>
    <row r="38" spans="1:14" s="11" customFormat="1" ht="19.5" customHeight="1">
      <c r="A38" s="8"/>
      <c r="B38" s="74"/>
      <c r="C38" s="212"/>
      <c r="D38" s="470" t="s">
        <v>107</v>
      </c>
      <c r="E38" s="470"/>
      <c r="F38" s="470"/>
      <c r="G38" s="470"/>
      <c r="H38" s="470"/>
      <c r="I38" s="470"/>
      <c r="J38" s="470"/>
      <c r="K38" s="206">
        <f>(SUMIF(G$6:G33,"c",K$6:K33))</f>
        <v>0</v>
      </c>
      <c r="L38" s="446"/>
      <c r="M38" s="487"/>
      <c r="N38" s="500"/>
    </row>
    <row r="39" spans="1:14" s="11" customFormat="1" ht="19.5" customHeight="1">
      <c r="A39" s="8"/>
      <c r="B39" s="74"/>
      <c r="C39" s="212"/>
      <c r="D39" s="469" t="s">
        <v>108</v>
      </c>
      <c r="E39" s="469"/>
      <c r="F39" s="469"/>
      <c r="G39" s="469"/>
      <c r="H39" s="469"/>
      <c r="I39" s="469"/>
      <c r="J39" s="469"/>
      <c r="K39" s="206">
        <f>(SUMIF(G$6:G33,"",K$6:K33))</f>
        <v>0</v>
      </c>
      <c r="L39" s="446"/>
      <c r="M39" s="487"/>
      <c r="N39" s="500"/>
    </row>
    <row r="40" spans="1:14" s="11" customFormat="1" ht="19.5" customHeight="1" thickBot="1">
      <c r="A40" s="8"/>
      <c r="B40" s="74"/>
      <c r="C40" s="213"/>
      <c r="D40" s="471" t="s">
        <v>20</v>
      </c>
      <c r="E40" s="471"/>
      <c r="F40" s="471"/>
      <c r="G40" s="471"/>
      <c r="H40" s="471"/>
      <c r="I40" s="214"/>
      <c r="J40" s="215">
        <f>K40*12</f>
        <v>0</v>
      </c>
      <c r="K40" s="215">
        <f>SUM(K36:K39)</f>
        <v>0</v>
      </c>
      <c r="L40" s="458"/>
      <c r="M40" s="498"/>
      <c r="N40" s="499"/>
    </row>
    <row r="41" spans="1:14" ht="19.5" customHeight="1">
      <c r="A41" s="4"/>
      <c r="B41" s="5"/>
      <c r="C41" s="7"/>
      <c r="D41" s="9"/>
      <c r="E41" s="9"/>
      <c r="F41" s="23"/>
      <c r="G41" s="23"/>
      <c r="H41" s="9"/>
      <c r="I41" s="39"/>
      <c r="J41" s="9"/>
      <c r="K41" s="9"/>
      <c r="L41" s="511"/>
      <c r="M41" s="512"/>
      <c r="N41" s="512"/>
    </row>
    <row r="42" spans="1:14">
      <c r="A42" s="14"/>
      <c r="B42" s="12"/>
      <c r="C42" s="15"/>
      <c r="D42" s="16"/>
      <c r="E42" s="16"/>
      <c r="F42" s="24"/>
      <c r="G42" s="24"/>
      <c r="H42" s="17"/>
      <c r="I42" s="40"/>
      <c r="J42" s="18"/>
      <c r="K42" s="19"/>
      <c r="L42" s="15"/>
      <c r="M42" s="509"/>
      <c r="N42" s="510"/>
    </row>
    <row r="43" spans="1:14">
      <c r="A43" s="13"/>
      <c r="B43" s="13"/>
      <c r="C43" s="13"/>
      <c r="D43" s="13"/>
      <c r="E43" s="13"/>
      <c r="F43" s="25"/>
      <c r="G43" s="25"/>
      <c r="H43" s="20"/>
      <c r="I43" s="41"/>
      <c r="J43" s="21"/>
      <c r="K43" s="13"/>
      <c r="L43" s="43"/>
      <c r="M43" s="509"/>
      <c r="N43" s="510"/>
    </row>
    <row r="44" spans="1:14">
      <c r="A44" s="13"/>
      <c r="B44" s="13"/>
      <c r="C44" s="13"/>
      <c r="D44" s="13"/>
      <c r="E44" s="13"/>
      <c r="F44" s="25"/>
      <c r="G44" s="25"/>
      <c r="H44" s="20"/>
      <c r="I44" s="41"/>
      <c r="J44" s="21"/>
      <c r="K44" s="13"/>
      <c r="L44" s="43"/>
      <c r="M44" s="509"/>
      <c r="N44" s="510"/>
    </row>
    <row r="45" spans="1:14">
      <c r="A45" s="13"/>
      <c r="B45" s="13"/>
      <c r="C45" s="13"/>
      <c r="D45" s="13"/>
      <c r="E45" s="13"/>
      <c r="F45" s="25"/>
      <c r="G45" s="25"/>
      <c r="H45" s="20"/>
      <c r="I45" s="41"/>
      <c r="J45" s="21"/>
      <c r="K45" s="13"/>
      <c r="L45" s="43"/>
      <c r="M45" s="509"/>
      <c r="N45" s="510"/>
    </row>
    <row r="46" spans="1:14">
      <c r="A46" s="13"/>
      <c r="B46" s="13"/>
      <c r="C46" s="13"/>
      <c r="D46" s="13"/>
      <c r="E46" s="13"/>
      <c r="F46" s="25"/>
      <c r="G46" s="25"/>
      <c r="H46" s="20"/>
      <c r="I46" s="41"/>
      <c r="J46" s="21"/>
      <c r="K46" s="13"/>
      <c r="L46" s="43"/>
    </row>
    <row r="47" spans="1:14">
      <c r="A47" s="13"/>
      <c r="B47" s="13"/>
      <c r="C47" s="13"/>
      <c r="D47" s="13"/>
      <c r="E47" s="13"/>
      <c r="F47" s="25"/>
      <c r="G47" s="25"/>
      <c r="H47" s="20"/>
      <c r="I47" s="41"/>
      <c r="J47" s="21"/>
      <c r="K47" s="13"/>
      <c r="L47" s="43"/>
    </row>
    <row r="48" spans="1:14">
      <c r="A48" s="13"/>
      <c r="B48" s="13"/>
      <c r="C48" s="13"/>
      <c r="D48" s="13"/>
      <c r="E48" s="13"/>
      <c r="F48" s="25"/>
      <c r="G48" s="25"/>
      <c r="H48" s="20"/>
      <c r="I48" s="41"/>
      <c r="J48" s="21"/>
      <c r="K48" s="13"/>
      <c r="L48" s="43"/>
    </row>
    <row r="49" spans="6:14" s="13" customFormat="1">
      <c r="F49" s="25"/>
      <c r="G49" s="25"/>
      <c r="H49" s="20"/>
      <c r="I49" s="41"/>
      <c r="J49" s="21"/>
      <c r="L49" s="43"/>
      <c r="M49" s="43"/>
      <c r="N49" s="20"/>
    </row>
    <row r="50" spans="6:14">
      <c r="F50" s="25"/>
      <c r="G50" s="25"/>
    </row>
    <row r="51" spans="6:14">
      <c r="F51" s="25"/>
      <c r="G51" s="25"/>
    </row>
    <row r="52" spans="6:14">
      <c r="F52" s="25"/>
      <c r="G52" s="25"/>
    </row>
  </sheetData>
  <sheetProtection sheet="1" objects="1" scenarios="1"/>
  <mergeCells count="82">
    <mergeCell ref="E2:G2"/>
    <mergeCell ref="E3:G3"/>
    <mergeCell ref="B1:L1"/>
    <mergeCell ref="L2:N2"/>
    <mergeCell ref="C2:D2"/>
    <mergeCell ref="L3:N3"/>
    <mergeCell ref="C3:D3"/>
    <mergeCell ref="M45:N45"/>
    <mergeCell ref="M42:N42"/>
    <mergeCell ref="M43:N43"/>
    <mergeCell ref="M44:N44"/>
    <mergeCell ref="L41:N41"/>
    <mergeCell ref="D34:G34"/>
    <mergeCell ref="D33:E33"/>
    <mergeCell ref="L36:N36"/>
    <mergeCell ref="L34:N34"/>
    <mergeCell ref="L31:N31"/>
    <mergeCell ref="L33:N33"/>
    <mergeCell ref="D31:E31"/>
    <mergeCell ref="D32:E32"/>
    <mergeCell ref="L32:N32"/>
    <mergeCell ref="L40:N40"/>
    <mergeCell ref="L39:N39"/>
    <mergeCell ref="L38:N38"/>
    <mergeCell ref="D36:J36"/>
    <mergeCell ref="L35:N35"/>
    <mergeCell ref="D40:H40"/>
    <mergeCell ref="D39:J39"/>
    <mergeCell ref="D38:J38"/>
    <mergeCell ref="D37:J37"/>
    <mergeCell ref="L37:N37"/>
    <mergeCell ref="D21:E21"/>
    <mergeCell ref="L26:N26"/>
    <mergeCell ref="L27:N27"/>
    <mergeCell ref="L21:N21"/>
    <mergeCell ref="L25:N25"/>
    <mergeCell ref="D27:E27"/>
    <mergeCell ref="D26:E26"/>
    <mergeCell ref="D25:E25"/>
    <mergeCell ref="D24:E24"/>
    <mergeCell ref="L28:N30"/>
    <mergeCell ref="D22:E22"/>
    <mergeCell ref="D23:E23"/>
    <mergeCell ref="L24:N24"/>
    <mergeCell ref="L23:N23"/>
    <mergeCell ref="D28:E28"/>
    <mergeCell ref="D29:E29"/>
    <mergeCell ref="D30:E30"/>
    <mergeCell ref="L22:N22"/>
    <mergeCell ref="D13:E13"/>
    <mergeCell ref="O4:O5"/>
    <mergeCell ref="L16:N16"/>
    <mergeCell ref="L4:N4"/>
    <mergeCell ref="L15:N15"/>
    <mergeCell ref="L13:N13"/>
    <mergeCell ref="L18:N18"/>
    <mergeCell ref="D14:E14"/>
    <mergeCell ref="D8:E8"/>
    <mergeCell ref="D11:E11"/>
    <mergeCell ref="D12:E12"/>
    <mergeCell ref="D9:E9"/>
    <mergeCell ref="D10:E10"/>
    <mergeCell ref="L8:N10"/>
    <mergeCell ref="L19:N19"/>
    <mergeCell ref="D4:E4"/>
    <mergeCell ref="C5:E5"/>
    <mergeCell ref="D7:E7"/>
    <mergeCell ref="D6:E6"/>
    <mergeCell ref="L6:N6"/>
    <mergeCell ref="L7:N7"/>
    <mergeCell ref="L5:N5"/>
    <mergeCell ref="L20:N20"/>
    <mergeCell ref="D17:E17"/>
    <mergeCell ref="D18:E18"/>
    <mergeCell ref="L12:N12"/>
    <mergeCell ref="L11:N11"/>
    <mergeCell ref="L14:N14"/>
    <mergeCell ref="L17:N17"/>
    <mergeCell ref="D19:E19"/>
    <mergeCell ref="D20:E20"/>
    <mergeCell ref="D15:E15"/>
    <mergeCell ref="D16:E16"/>
  </mergeCells>
  <phoneticPr fontId="2" type="noConversion"/>
  <printOptions gridLines="1"/>
  <pageMargins left="0.70866141732283472" right="0.39370078740157483" top="0.86614173228346458" bottom="0.78740157480314965" header="0.39370078740157483" footer="0.39370078740157483"/>
  <pageSetup paperSize="9" scale="71" fitToHeight="2" orientation="portrait"/>
  <headerFooter alignWithMargins="0">
    <oddHeader>&amp;C&amp;"Arial,Fett"&amp;20&amp;F, &amp;A</oddHeader>
    <oddFooter>&amp;LSeite &amp;P von &amp;N&amp;8
Ausgedruckt am &amp;D&amp;C&amp;8
&amp;R&amp;8Autor der Vorlage: Plusminus Basel</oddFooter>
  </headerFooter>
  <rowBreaks count="1" manualBreakCount="1">
    <brk id="34" min="2" max="13"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8"/>
  <sheetViews>
    <sheetView showZeros="0" workbookViewId="0">
      <pane xSplit="2" ySplit="3" topLeftCell="C4" activePane="bottomRight" state="frozen"/>
      <selection pane="topRight" activeCell="C1" sqref="C1"/>
      <selection pane="bottomLeft" activeCell="A8" sqref="A8"/>
      <selection pane="bottomRight" activeCell="L3" sqref="L3:M3"/>
    </sheetView>
  </sheetViews>
  <sheetFormatPr baseColWidth="10" defaultRowHeight="12" x14ac:dyDescent="0"/>
  <cols>
    <col min="1" max="1" width="0.83203125" style="1" customWidth="1"/>
    <col min="2" max="2" width="1.1640625" style="1" hidden="1" customWidth="1"/>
    <col min="3" max="3" width="2.5" style="1" customWidth="1"/>
    <col min="4" max="4" width="51.1640625" style="1" customWidth="1"/>
    <col min="5" max="5" width="4" style="22" customWidth="1"/>
    <col min="6" max="6" width="7.33203125" style="26" customWidth="1"/>
    <col min="7" max="7" width="5.33203125" style="26" customWidth="1"/>
    <col min="8" max="8" width="10" style="11" customWidth="1"/>
    <col min="9" max="9" width="8.83203125" style="42" customWidth="1"/>
    <col min="10" max="10" width="10.5" style="10" customWidth="1"/>
    <col min="11" max="11" width="10.5" style="1" customWidth="1"/>
    <col min="12" max="12" width="4.83203125" style="44" customWidth="1"/>
    <col min="13" max="13" width="15.1640625" style="43" customWidth="1"/>
    <col min="14" max="14" width="6.5" style="1" customWidth="1"/>
    <col min="15" max="16384" width="10.83203125" style="1"/>
  </cols>
  <sheetData>
    <row r="1" spans="1:14" ht="6" customHeight="1" thickBot="1">
      <c r="A1" s="2"/>
      <c r="B1" s="144"/>
      <c r="C1" s="218"/>
      <c r="D1" s="218"/>
      <c r="E1" s="218"/>
      <c r="F1" s="218"/>
      <c r="G1" s="218"/>
      <c r="H1" s="218"/>
      <c r="I1" s="218"/>
      <c r="J1" s="218"/>
      <c r="K1" s="218"/>
      <c r="L1" s="218"/>
      <c r="M1" s="166"/>
    </row>
    <row r="2" spans="1:14" ht="57.75" customHeight="1">
      <c r="A2" s="3"/>
      <c r="B2" s="297"/>
      <c r="C2" s="315"/>
      <c r="D2" s="320" t="s">
        <v>184</v>
      </c>
      <c r="E2" s="220"/>
      <c r="F2" s="207" t="s">
        <v>126</v>
      </c>
      <c r="G2" s="207" t="s">
        <v>138</v>
      </c>
      <c r="H2" s="207" t="s">
        <v>127</v>
      </c>
      <c r="I2" s="207" t="s">
        <v>128</v>
      </c>
      <c r="J2" s="208" t="s">
        <v>45</v>
      </c>
      <c r="K2" s="208" t="s">
        <v>45</v>
      </c>
      <c r="L2" s="461" t="s">
        <v>54</v>
      </c>
      <c r="M2" s="518"/>
      <c r="N2" s="53"/>
    </row>
    <row r="3" spans="1:14" ht="30.75" customHeight="1">
      <c r="A3" s="4"/>
      <c r="B3" s="73"/>
      <c r="C3" s="219"/>
      <c r="D3" s="228"/>
      <c r="E3" s="221"/>
      <c r="F3" s="229"/>
      <c r="G3" s="229"/>
      <c r="H3" s="174"/>
      <c r="I3" s="230"/>
      <c r="J3" s="174" t="s">
        <v>2</v>
      </c>
      <c r="K3" s="175" t="s">
        <v>1</v>
      </c>
      <c r="L3" s="373"/>
      <c r="M3" s="374"/>
      <c r="N3" s="54"/>
    </row>
    <row r="4" spans="1:14" ht="15.75" customHeight="1">
      <c r="A4" s="8"/>
      <c r="B4" s="74"/>
      <c r="C4" s="209"/>
      <c r="D4" s="176"/>
      <c r="E4" s="176"/>
      <c r="F4" s="174"/>
      <c r="G4" s="174"/>
      <c r="H4" s="199"/>
      <c r="I4" s="232"/>
      <c r="J4" s="178"/>
      <c r="K4" s="179"/>
      <c r="L4" s="519"/>
      <c r="M4" s="516"/>
      <c r="N4" s="494"/>
    </row>
    <row r="5" spans="1:14" ht="21.75" customHeight="1">
      <c r="A5" s="8"/>
      <c r="B5" s="74"/>
      <c r="C5" s="259"/>
      <c r="D5" s="233" t="s">
        <v>20</v>
      </c>
      <c r="E5" s="234"/>
      <c r="F5" s="174"/>
      <c r="G5" s="174"/>
      <c r="H5" s="174"/>
      <c r="I5" s="230"/>
      <c r="J5" s="180"/>
      <c r="K5" s="296"/>
      <c r="L5" s="520" t="s">
        <v>14</v>
      </c>
      <c r="M5" s="516"/>
      <c r="N5" s="494"/>
    </row>
    <row r="6" spans="1:14" s="22" customFormat="1" ht="19.5" customHeight="1">
      <c r="A6" s="4"/>
      <c r="B6" s="73"/>
      <c r="C6" s="321"/>
      <c r="D6" s="235" t="s">
        <v>135</v>
      </c>
      <c r="E6" s="237" t="s">
        <v>52</v>
      </c>
      <c r="F6" s="316"/>
      <c r="G6" s="317"/>
      <c r="H6" s="318">
        <f>F6*G6</f>
        <v>0</v>
      </c>
      <c r="I6" s="319">
        <v>1</v>
      </c>
      <c r="J6" s="185" t="str">
        <f>IF(H6&gt;0,ROUND(H6*I6,0)," ")</f>
        <v xml:space="preserve"> </v>
      </c>
      <c r="K6" s="186" t="str">
        <f>IF(H6&gt;0,ROUND(H6*I6/12,1)," ")</f>
        <v xml:space="preserve"> </v>
      </c>
      <c r="L6" s="517"/>
      <c r="M6" s="516"/>
      <c r="N6" s="295"/>
    </row>
    <row r="7" spans="1:14" s="22" customFormat="1" ht="19.5" customHeight="1">
      <c r="A7" s="4"/>
      <c r="B7" s="73"/>
      <c r="C7" s="321"/>
      <c r="D7" s="235" t="s">
        <v>130</v>
      </c>
      <c r="E7" s="237" t="s">
        <v>52</v>
      </c>
      <c r="F7" s="316"/>
      <c r="G7" s="317"/>
      <c r="H7" s="318">
        <f>F7*G7</f>
        <v>0</v>
      </c>
      <c r="I7" s="319">
        <v>1</v>
      </c>
      <c r="J7" s="185" t="str">
        <f t="shared" ref="J7:J26" si="0">IF(H7&gt;0,ROUND(H7*I7,0)," ")</f>
        <v xml:space="preserve"> </v>
      </c>
      <c r="K7" s="186" t="str">
        <f t="shared" ref="K7:K26" si="1">IF(H7&gt;0,ROUND(H7*I7/12,1)," ")</f>
        <v xml:space="preserve"> </v>
      </c>
      <c r="L7" s="517"/>
      <c r="M7" s="516"/>
      <c r="N7" s="295"/>
    </row>
    <row r="8" spans="1:14" s="22" customFormat="1" ht="17.25" customHeight="1">
      <c r="A8" s="4"/>
      <c r="B8" s="73"/>
      <c r="C8" s="321"/>
      <c r="D8" s="235" t="s">
        <v>136</v>
      </c>
      <c r="E8" s="237" t="s">
        <v>52</v>
      </c>
      <c r="F8" s="316"/>
      <c r="G8" s="317"/>
      <c r="H8" s="318">
        <f>F8*G8</f>
        <v>0</v>
      </c>
      <c r="I8" s="319">
        <v>1</v>
      </c>
      <c r="J8" s="185" t="str">
        <f t="shared" si="0"/>
        <v xml:space="preserve"> </v>
      </c>
      <c r="K8" s="186" t="str">
        <f t="shared" si="1"/>
        <v xml:space="preserve"> </v>
      </c>
      <c r="L8" s="517"/>
      <c r="M8" s="516"/>
    </row>
    <row r="9" spans="1:14" s="22" customFormat="1" ht="21" customHeight="1">
      <c r="A9" s="4"/>
      <c r="B9" s="73"/>
      <c r="C9" s="321"/>
      <c r="D9" s="235"/>
      <c r="E9" s="237" t="s">
        <v>52</v>
      </c>
      <c r="F9" s="316"/>
      <c r="G9" s="317"/>
      <c r="H9" s="318">
        <f>F9*G9</f>
        <v>0</v>
      </c>
      <c r="I9" s="319">
        <v>1</v>
      </c>
      <c r="J9" s="185" t="str">
        <f t="shared" si="0"/>
        <v xml:space="preserve"> </v>
      </c>
      <c r="K9" s="186" t="str">
        <f t="shared" si="1"/>
        <v xml:space="preserve"> </v>
      </c>
      <c r="L9" s="517" t="s">
        <v>139</v>
      </c>
      <c r="M9" s="516"/>
    </row>
    <row r="10" spans="1:14" s="22" customFormat="1" ht="18.75" customHeight="1">
      <c r="A10" s="335" t="s">
        <v>131</v>
      </c>
      <c r="B10" s="367"/>
      <c r="C10" s="321"/>
      <c r="D10" s="235" t="s">
        <v>137</v>
      </c>
      <c r="E10" s="237" t="s">
        <v>53</v>
      </c>
      <c r="F10" s="237"/>
      <c r="G10" s="237"/>
      <c r="H10" s="183"/>
      <c r="I10" s="184">
        <v>1</v>
      </c>
      <c r="J10" s="185" t="str">
        <f>IF(H10&gt;0,ROUND(H10*I10,0)," ")</f>
        <v xml:space="preserve"> </v>
      </c>
      <c r="K10" s="186" t="str">
        <f>IF(H10&gt;0,ROUND(H10*I10/12,1)," ")</f>
        <v xml:space="preserve"> </v>
      </c>
      <c r="L10" s="517"/>
      <c r="M10" s="516"/>
    </row>
    <row r="11" spans="1:14" s="22" customFormat="1" ht="17.25" customHeight="1">
      <c r="A11" s="335" t="s">
        <v>132</v>
      </c>
      <c r="B11" s="367"/>
      <c r="C11" s="321"/>
      <c r="D11" s="235" t="s">
        <v>35</v>
      </c>
      <c r="E11" s="237" t="s">
        <v>53</v>
      </c>
      <c r="F11" s="237"/>
      <c r="G11" s="237"/>
      <c r="H11" s="183"/>
      <c r="I11" s="184">
        <v>1</v>
      </c>
      <c r="J11" s="185" t="str">
        <f>IF(H11&gt;0,ROUND(H11*I11,0)," ")</f>
        <v xml:space="preserve"> </v>
      </c>
      <c r="K11" s="186" t="str">
        <f>IF(H11&gt;0,ROUND(H11*I11/12,1)," ")</f>
        <v xml:space="preserve"> </v>
      </c>
      <c r="L11" s="517"/>
      <c r="M11" s="516"/>
    </row>
    <row r="12" spans="1:14" s="22" customFormat="1" ht="19.5" customHeight="1">
      <c r="A12" s="335" t="s">
        <v>133</v>
      </c>
      <c r="B12" s="367"/>
      <c r="C12" s="321"/>
      <c r="D12" s="235" t="s">
        <v>81</v>
      </c>
      <c r="E12" s="237" t="s">
        <v>53</v>
      </c>
      <c r="F12" s="237"/>
      <c r="G12" s="237"/>
      <c r="H12" s="183"/>
      <c r="I12" s="184">
        <v>1</v>
      </c>
      <c r="J12" s="185" t="str">
        <f>IF(H12&gt;0,ROUND(H12*I12,0)," ")</f>
        <v xml:space="preserve"> </v>
      </c>
      <c r="K12" s="186" t="str">
        <f>IF(H12&gt;0,ROUND(H12*I12/12,1)," ")</f>
        <v xml:space="preserve"> </v>
      </c>
      <c r="L12" s="517"/>
      <c r="M12" s="516"/>
    </row>
    <row r="13" spans="1:14" s="22" customFormat="1" ht="19.5" customHeight="1">
      <c r="A13" s="335" t="s">
        <v>133</v>
      </c>
      <c r="B13" s="367"/>
      <c r="C13" s="321"/>
      <c r="D13" s="235" t="s">
        <v>83</v>
      </c>
      <c r="E13" s="237" t="s">
        <v>53</v>
      </c>
      <c r="F13" s="237"/>
      <c r="G13" s="237"/>
      <c r="H13" s="183"/>
      <c r="I13" s="184">
        <v>1</v>
      </c>
      <c r="J13" s="185" t="str">
        <f>IF(H13&gt;0,ROUND(H13*I13,0)," ")</f>
        <v xml:space="preserve"> </v>
      </c>
      <c r="K13" s="186" t="str">
        <f>IF(H13&gt;0,ROUND(H13*I13/12,1)," ")</f>
        <v xml:space="preserve"> </v>
      </c>
      <c r="L13" s="517"/>
      <c r="M13" s="516"/>
    </row>
    <row r="14" spans="1:14" s="22" customFormat="1" ht="17.25" customHeight="1">
      <c r="A14" s="335" t="s">
        <v>134</v>
      </c>
      <c r="B14" s="367"/>
      <c r="C14" s="321"/>
      <c r="D14" s="235" t="s">
        <v>59</v>
      </c>
      <c r="E14" s="237" t="s">
        <v>53</v>
      </c>
      <c r="F14" s="237"/>
      <c r="G14" s="237"/>
      <c r="H14" s="183"/>
      <c r="I14" s="184">
        <v>1</v>
      </c>
      <c r="J14" s="185" t="str">
        <f>IF(H14&gt;0,ROUND(H14*I14,0)," ")</f>
        <v xml:space="preserve"> </v>
      </c>
      <c r="K14" s="186" t="str">
        <f>IF(H14&gt;0,ROUND(H14*I14/12,1)," ")</f>
        <v xml:space="preserve"> </v>
      </c>
      <c r="L14" s="517"/>
      <c r="M14" s="516"/>
    </row>
    <row r="15" spans="1:14" s="22" customFormat="1" ht="17.25" customHeight="1">
      <c r="A15" s="335" t="s">
        <v>129</v>
      </c>
      <c r="B15" s="367"/>
      <c r="C15" s="321"/>
      <c r="D15" s="235" t="s">
        <v>61</v>
      </c>
      <c r="E15" s="237" t="s">
        <v>53</v>
      </c>
      <c r="F15" s="237"/>
      <c r="G15" s="237"/>
      <c r="H15" s="183"/>
      <c r="I15" s="184">
        <v>1</v>
      </c>
      <c r="J15" s="185" t="str">
        <f t="shared" si="0"/>
        <v xml:space="preserve"> </v>
      </c>
      <c r="K15" s="186" t="str">
        <f t="shared" si="1"/>
        <v xml:space="preserve"> </v>
      </c>
      <c r="L15" s="517"/>
      <c r="M15" s="516"/>
    </row>
    <row r="16" spans="1:14" s="22" customFormat="1" ht="18" customHeight="1">
      <c r="A16" s="335" t="s">
        <v>130</v>
      </c>
      <c r="B16" s="367"/>
      <c r="C16" s="321"/>
      <c r="D16" s="235" t="s">
        <v>60</v>
      </c>
      <c r="E16" s="237" t="s">
        <v>53</v>
      </c>
      <c r="F16" s="237"/>
      <c r="G16" s="237"/>
      <c r="H16" s="183"/>
      <c r="I16" s="184">
        <v>1</v>
      </c>
      <c r="J16" s="185" t="str">
        <f t="shared" si="0"/>
        <v xml:space="preserve"> </v>
      </c>
      <c r="K16" s="186" t="str">
        <f t="shared" si="1"/>
        <v xml:space="preserve"> </v>
      </c>
      <c r="L16" s="515"/>
      <c r="M16" s="516"/>
    </row>
    <row r="17" spans="1:13" s="22" customFormat="1" ht="35.25" customHeight="1">
      <c r="A17" s="335" t="s">
        <v>131</v>
      </c>
      <c r="B17" s="367"/>
      <c r="C17" s="321"/>
      <c r="D17" s="235" t="s">
        <v>82</v>
      </c>
      <c r="E17" s="237" t="s">
        <v>53</v>
      </c>
      <c r="F17" s="237"/>
      <c r="G17" s="237"/>
      <c r="H17" s="183"/>
      <c r="I17" s="184">
        <v>1</v>
      </c>
      <c r="J17" s="185" t="str">
        <f t="shared" si="0"/>
        <v xml:space="preserve"> </v>
      </c>
      <c r="K17" s="186" t="str">
        <f t="shared" si="1"/>
        <v xml:space="preserve"> </v>
      </c>
      <c r="L17" s="517"/>
      <c r="M17" s="516"/>
    </row>
    <row r="18" spans="1:13" s="22" customFormat="1" ht="17.25" customHeight="1">
      <c r="A18" s="335" t="s">
        <v>132</v>
      </c>
      <c r="B18" s="367"/>
      <c r="C18" s="321"/>
      <c r="D18" s="235" t="s">
        <v>62</v>
      </c>
      <c r="E18" s="237" t="s">
        <v>53</v>
      </c>
      <c r="F18" s="237"/>
      <c r="G18" s="237"/>
      <c r="H18" s="183"/>
      <c r="I18" s="184">
        <v>1</v>
      </c>
      <c r="J18" s="185" t="str">
        <f t="shared" si="0"/>
        <v xml:space="preserve"> </v>
      </c>
      <c r="K18" s="186" t="str">
        <f t="shared" si="1"/>
        <v xml:space="preserve"> </v>
      </c>
      <c r="L18" s="517"/>
      <c r="M18" s="516"/>
    </row>
    <row r="19" spans="1:13" s="22" customFormat="1" ht="17.25" customHeight="1">
      <c r="A19" s="335" t="s">
        <v>134</v>
      </c>
      <c r="B19" s="367"/>
      <c r="C19" s="321"/>
      <c r="D19" s="235" t="s">
        <v>154</v>
      </c>
      <c r="E19" s="237" t="s">
        <v>53</v>
      </c>
      <c r="F19" s="237"/>
      <c r="G19" s="237"/>
      <c r="H19" s="183"/>
      <c r="I19" s="184">
        <v>1</v>
      </c>
      <c r="J19" s="185" t="str">
        <f t="shared" si="0"/>
        <v xml:space="preserve"> </v>
      </c>
      <c r="K19" s="186" t="str">
        <f t="shared" si="1"/>
        <v xml:space="preserve"> </v>
      </c>
      <c r="L19" s="517"/>
      <c r="M19" s="516"/>
    </row>
    <row r="20" spans="1:13" s="22" customFormat="1" ht="19.5" customHeight="1">
      <c r="A20" s="4"/>
      <c r="B20" s="73"/>
      <c r="C20" s="321"/>
      <c r="D20" s="235"/>
      <c r="E20" s="237" t="s">
        <v>53</v>
      </c>
      <c r="F20" s="237"/>
      <c r="G20" s="237"/>
      <c r="H20" s="183"/>
      <c r="I20" s="184">
        <v>1</v>
      </c>
      <c r="J20" s="185" t="str">
        <f t="shared" si="0"/>
        <v xml:space="preserve"> </v>
      </c>
      <c r="K20" s="186" t="str">
        <f t="shared" si="1"/>
        <v xml:space="preserve"> </v>
      </c>
      <c r="L20" s="517"/>
      <c r="M20" s="516"/>
    </row>
    <row r="21" spans="1:13" s="22" customFormat="1" ht="19.5" customHeight="1">
      <c r="A21" s="4"/>
      <c r="B21" s="73"/>
      <c r="C21" s="321"/>
      <c r="D21" s="235"/>
      <c r="E21" s="237" t="s">
        <v>53</v>
      </c>
      <c r="F21" s="237"/>
      <c r="G21" s="237"/>
      <c r="H21" s="183"/>
      <c r="I21" s="184">
        <v>1</v>
      </c>
      <c r="J21" s="185" t="str">
        <f t="shared" si="0"/>
        <v xml:space="preserve"> </v>
      </c>
      <c r="K21" s="186" t="str">
        <f t="shared" si="1"/>
        <v xml:space="preserve"> </v>
      </c>
      <c r="L21" s="517"/>
      <c r="M21" s="516"/>
    </row>
    <row r="22" spans="1:13" s="22" customFormat="1" ht="18" customHeight="1">
      <c r="A22" s="4"/>
      <c r="B22" s="73"/>
      <c r="C22" s="321"/>
      <c r="D22" s="235"/>
      <c r="E22" s="237" t="s">
        <v>53</v>
      </c>
      <c r="F22" s="237"/>
      <c r="G22" s="237"/>
      <c r="H22" s="183"/>
      <c r="I22" s="184">
        <v>1</v>
      </c>
      <c r="J22" s="185" t="str">
        <f t="shared" si="0"/>
        <v xml:space="preserve"> </v>
      </c>
      <c r="K22" s="186" t="str">
        <f t="shared" si="1"/>
        <v xml:space="preserve"> </v>
      </c>
      <c r="L22" s="517"/>
      <c r="M22" s="516"/>
    </row>
    <row r="23" spans="1:13" s="22" customFormat="1" ht="19.5" customHeight="1">
      <c r="A23" s="4"/>
      <c r="B23" s="73"/>
      <c r="C23" s="321"/>
      <c r="D23" s="235"/>
      <c r="E23" s="237" t="s">
        <v>53</v>
      </c>
      <c r="F23" s="237"/>
      <c r="G23" s="237"/>
      <c r="H23" s="183"/>
      <c r="I23" s="184">
        <v>1</v>
      </c>
      <c r="J23" s="185" t="str">
        <f t="shared" si="0"/>
        <v xml:space="preserve"> </v>
      </c>
      <c r="K23" s="186" t="str">
        <f t="shared" si="1"/>
        <v xml:space="preserve"> </v>
      </c>
      <c r="L23" s="517"/>
      <c r="M23" s="516"/>
    </row>
    <row r="24" spans="1:13" s="22" customFormat="1" ht="19.5" customHeight="1">
      <c r="A24" s="4"/>
      <c r="B24" s="73"/>
      <c r="C24" s="321"/>
      <c r="D24" s="235"/>
      <c r="E24" s="237" t="s">
        <v>53</v>
      </c>
      <c r="F24" s="237"/>
      <c r="G24" s="237"/>
      <c r="H24" s="183"/>
      <c r="I24" s="184">
        <v>1</v>
      </c>
      <c r="J24" s="185" t="str">
        <f t="shared" si="0"/>
        <v xml:space="preserve"> </v>
      </c>
      <c r="K24" s="186" t="str">
        <f t="shared" si="1"/>
        <v xml:space="preserve"> </v>
      </c>
      <c r="L24" s="517"/>
      <c r="M24" s="516"/>
    </row>
    <row r="25" spans="1:13" s="22" customFormat="1" ht="19.5" customHeight="1">
      <c r="A25" s="4"/>
      <c r="B25" s="73"/>
      <c r="C25" s="321"/>
      <c r="D25" s="235"/>
      <c r="E25" s="237" t="s">
        <v>53</v>
      </c>
      <c r="F25" s="237"/>
      <c r="G25" s="237"/>
      <c r="H25" s="183"/>
      <c r="I25" s="184">
        <v>1</v>
      </c>
      <c r="J25" s="185" t="str">
        <f t="shared" si="0"/>
        <v xml:space="preserve"> </v>
      </c>
      <c r="K25" s="186" t="str">
        <f t="shared" si="1"/>
        <v xml:space="preserve"> </v>
      </c>
      <c r="L25" s="517"/>
      <c r="M25" s="516"/>
    </row>
    <row r="26" spans="1:13" s="22" customFormat="1" ht="19.5" customHeight="1">
      <c r="A26" s="4"/>
      <c r="B26" s="73"/>
      <c r="C26" s="321"/>
      <c r="D26" s="235"/>
      <c r="E26" s="237" t="s">
        <v>53</v>
      </c>
      <c r="F26" s="237"/>
      <c r="G26" s="237"/>
      <c r="H26" s="183"/>
      <c r="I26" s="184">
        <v>1</v>
      </c>
      <c r="J26" s="185" t="str">
        <f t="shared" si="0"/>
        <v xml:space="preserve"> </v>
      </c>
      <c r="K26" s="186" t="str">
        <f t="shared" si="1"/>
        <v xml:space="preserve"> </v>
      </c>
      <c r="L26" s="517"/>
      <c r="M26" s="516"/>
    </row>
    <row r="27" spans="1:13" s="22" customFormat="1" ht="19.5" customHeight="1">
      <c r="A27" s="4"/>
      <c r="B27" s="73"/>
      <c r="C27" s="280"/>
      <c r="D27" s="241" t="s">
        <v>64</v>
      </c>
      <c r="E27" s="239"/>
      <c r="F27" s="239"/>
      <c r="G27" s="239"/>
      <c r="H27" s="185"/>
      <c r="I27" s="188"/>
      <c r="J27" s="189">
        <f>ROUNDUP(SUM(J6:J26),0)</f>
        <v>0</v>
      </c>
      <c r="K27" s="189">
        <f>SUM(K6:K26)</f>
        <v>0</v>
      </c>
      <c r="L27" s="517"/>
      <c r="M27" s="516"/>
    </row>
    <row r="28" spans="1:13" ht="42" customHeight="1">
      <c r="A28" s="4"/>
      <c r="B28" s="73"/>
      <c r="C28" s="284"/>
      <c r="D28" s="523" t="s">
        <v>68</v>
      </c>
      <c r="E28" s="522"/>
      <c r="F28" s="522"/>
      <c r="G28" s="522"/>
      <c r="H28" s="522"/>
      <c r="I28" s="522"/>
      <c r="J28" s="522"/>
      <c r="K28" s="205" t="s">
        <v>3</v>
      </c>
      <c r="L28" s="517"/>
      <c r="M28" s="516"/>
    </row>
    <row r="29" spans="1:13" s="11" customFormat="1" ht="13">
      <c r="A29" s="4"/>
      <c r="B29" s="73"/>
      <c r="C29" s="212"/>
      <c r="D29" s="216" t="s">
        <v>105</v>
      </c>
      <c r="E29" s="216"/>
      <c r="F29" s="216"/>
      <c r="G29" s="216"/>
      <c r="H29" s="216"/>
      <c r="I29" s="216"/>
      <c r="J29" s="216"/>
      <c r="K29" s="206">
        <f>(SUMIF(E$6:E26,"a",K$6:K26))</f>
        <v>0</v>
      </c>
      <c r="L29" s="519"/>
      <c r="M29" s="516"/>
    </row>
    <row r="30" spans="1:13" s="11" customFormat="1" ht="19.5" customHeight="1">
      <c r="A30" s="4"/>
      <c r="B30" s="73"/>
      <c r="C30" s="212"/>
      <c r="D30" s="216" t="s">
        <v>106</v>
      </c>
      <c r="E30" s="216"/>
      <c r="F30" s="216"/>
      <c r="G30" s="216"/>
      <c r="H30" s="216"/>
      <c r="I30" s="216"/>
      <c r="J30" s="216"/>
      <c r="K30" s="206">
        <f>(SUMIF(E$6:E26,"b",K$6:K26))</f>
        <v>0</v>
      </c>
      <c r="L30" s="519"/>
      <c r="M30" s="516"/>
    </row>
    <row r="31" spans="1:13" s="11" customFormat="1" ht="19.5" customHeight="1">
      <c r="A31" s="4"/>
      <c r="B31" s="73"/>
      <c r="C31" s="212"/>
      <c r="D31" s="216" t="s">
        <v>107</v>
      </c>
      <c r="E31" s="216"/>
      <c r="F31" s="216"/>
      <c r="G31" s="216"/>
      <c r="H31" s="216"/>
      <c r="I31" s="216"/>
      <c r="J31" s="216"/>
      <c r="K31" s="206">
        <f>(SUMIF(E$6:E26,"c",K$6:K26))</f>
        <v>0</v>
      </c>
      <c r="L31" s="519"/>
      <c r="M31" s="516"/>
    </row>
    <row r="32" spans="1:13" s="11" customFormat="1" ht="19.5" customHeight="1">
      <c r="A32" s="4"/>
      <c r="B32" s="73"/>
      <c r="C32" s="212"/>
      <c r="D32" s="217" t="s">
        <v>108</v>
      </c>
      <c r="E32" s="217"/>
      <c r="F32" s="217"/>
      <c r="G32" s="217"/>
      <c r="H32" s="217"/>
      <c r="I32" s="217"/>
      <c r="J32" s="217"/>
      <c r="K32" s="206">
        <f>(SUMIF(E$6:E26,"",K$6:K26))</f>
        <v>0</v>
      </c>
      <c r="L32" s="519"/>
      <c r="M32" s="516"/>
    </row>
    <row r="33" spans="1:13" s="11" customFormat="1" ht="19.5" customHeight="1">
      <c r="A33" s="8"/>
      <c r="B33" s="74"/>
      <c r="C33" s="286"/>
      <c r="D33" s="521" t="s">
        <v>20</v>
      </c>
      <c r="E33" s="522"/>
      <c r="F33" s="522"/>
      <c r="G33" s="522"/>
      <c r="H33" s="522"/>
      <c r="I33" s="522"/>
      <c r="J33" s="250">
        <f>K33*12</f>
        <v>0</v>
      </c>
      <c r="K33" s="250">
        <f>SUM(K29:K32)</f>
        <v>0</v>
      </c>
      <c r="L33" s="519"/>
      <c r="M33" s="516"/>
    </row>
    <row r="34" spans="1:13" ht="19.5" customHeight="1" thickBot="1">
      <c r="A34" s="8"/>
      <c r="B34" s="74"/>
      <c r="C34" s="322"/>
      <c r="D34" s="323"/>
      <c r="E34" s="323"/>
      <c r="F34" s="324"/>
      <c r="G34" s="324"/>
      <c r="H34" s="323"/>
      <c r="I34" s="325"/>
      <c r="J34" s="323"/>
      <c r="K34" s="323"/>
      <c r="L34" s="326"/>
      <c r="M34" s="327"/>
    </row>
    <row r="35" spans="1:13" ht="13">
      <c r="A35" s="8"/>
      <c r="B35" s="30"/>
      <c r="C35" s="15"/>
      <c r="D35" s="16"/>
      <c r="E35" s="16"/>
      <c r="F35" s="24"/>
      <c r="G35" s="24"/>
      <c r="H35" s="17"/>
      <c r="I35" s="40"/>
      <c r="J35" s="18"/>
      <c r="K35" s="19"/>
      <c r="L35" s="15"/>
      <c r="M35" s="143"/>
    </row>
    <row r="36" spans="1:13" ht="13">
      <c r="A36" s="8"/>
      <c r="B36" s="30"/>
      <c r="C36" s="13"/>
      <c r="D36" s="13"/>
      <c r="E36" s="147"/>
      <c r="F36" s="25"/>
      <c r="G36" s="25"/>
      <c r="H36" s="20"/>
      <c r="I36" s="41"/>
      <c r="J36" s="21"/>
      <c r="K36" s="13"/>
      <c r="L36" s="43"/>
      <c r="M36" s="143"/>
    </row>
    <row r="37" spans="1:13" ht="13">
      <c r="A37" s="8"/>
      <c r="B37" s="30"/>
      <c r="C37" s="13"/>
      <c r="D37" s="13"/>
      <c r="E37" s="147"/>
      <c r="F37" s="25"/>
      <c r="G37" s="25"/>
      <c r="H37" s="20"/>
      <c r="I37" s="41"/>
      <c r="J37" s="21"/>
      <c r="K37" s="13"/>
      <c r="L37" s="43"/>
      <c r="M37" s="143"/>
    </row>
    <row r="38" spans="1:13" ht="13">
      <c r="A38" s="8"/>
      <c r="B38" s="30"/>
      <c r="C38" s="13"/>
      <c r="D38" s="13"/>
      <c r="E38" s="147"/>
      <c r="F38" s="25"/>
      <c r="G38" s="25"/>
      <c r="H38" s="20"/>
      <c r="I38" s="41"/>
      <c r="J38" s="21"/>
      <c r="K38" s="13"/>
      <c r="L38" s="43"/>
      <c r="M38" s="143"/>
    </row>
    <row r="39" spans="1:13" ht="13">
      <c r="A39" s="8"/>
      <c r="B39" s="30"/>
      <c r="C39" s="13"/>
      <c r="D39" s="13"/>
      <c r="E39" s="147"/>
      <c r="F39" s="25"/>
      <c r="G39" s="25"/>
      <c r="H39" s="20"/>
      <c r="I39" s="41"/>
      <c r="J39" s="21"/>
      <c r="K39" s="13"/>
      <c r="L39" s="43"/>
    </row>
    <row r="40" spans="1:13" ht="13">
      <c r="A40" s="4"/>
      <c r="B40" s="5"/>
      <c r="C40" s="13"/>
      <c r="D40" s="13"/>
      <c r="E40" s="147"/>
      <c r="F40" s="25"/>
      <c r="G40" s="25"/>
      <c r="H40" s="20"/>
      <c r="I40" s="41"/>
      <c r="J40" s="21"/>
      <c r="K40" s="13"/>
      <c r="L40" s="43"/>
    </row>
    <row r="41" spans="1:13">
      <c r="A41" s="14"/>
      <c r="B41" s="12"/>
      <c r="C41" s="13"/>
      <c r="D41" s="13"/>
      <c r="E41" s="147"/>
      <c r="F41" s="25"/>
      <c r="G41" s="25"/>
      <c r="H41" s="20"/>
      <c r="I41" s="41"/>
      <c r="J41" s="21"/>
      <c r="K41" s="13"/>
      <c r="L41" s="43"/>
    </row>
    <row r="42" spans="1:13" s="13" customFormat="1">
      <c r="E42" s="147"/>
      <c r="F42" s="25"/>
      <c r="G42" s="25"/>
      <c r="H42" s="20"/>
      <c r="I42" s="41"/>
      <c r="J42" s="21"/>
      <c r="L42" s="43"/>
      <c r="M42" s="43"/>
    </row>
    <row r="43" spans="1:13">
      <c r="A43" s="13"/>
      <c r="B43" s="13"/>
      <c r="F43" s="25"/>
      <c r="G43" s="25"/>
    </row>
    <row r="44" spans="1:13">
      <c r="A44" s="13"/>
      <c r="B44" s="13"/>
      <c r="F44" s="25"/>
      <c r="G44" s="25"/>
    </row>
    <row r="45" spans="1:13">
      <c r="A45" s="13"/>
      <c r="B45" s="13"/>
      <c r="F45" s="25"/>
      <c r="G45" s="25"/>
    </row>
    <row r="46" spans="1:13">
      <c r="A46" s="13"/>
      <c r="B46" s="13"/>
    </row>
    <row r="47" spans="1:13">
      <c r="A47" s="13"/>
      <c r="B47" s="13"/>
    </row>
    <row r="48" spans="1:13">
      <c r="A48" s="13"/>
      <c r="B48" s="13"/>
    </row>
  </sheetData>
  <sheetProtection sheet="1" objects="1" scenarios="1"/>
  <mergeCells count="45">
    <mergeCell ref="N4:N5"/>
    <mergeCell ref="L7:M7"/>
    <mergeCell ref="A14:B14"/>
    <mergeCell ref="L14:M14"/>
    <mergeCell ref="L8:M8"/>
    <mergeCell ref="L9:M9"/>
    <mergeCell ref="A15:B15"/>
    <mergeCell ref="L15:M15"/>
    <mergeCell ref="A10:B10"/>
    <mergeCell ref="A11:B11"/>
    <mergeCell ref="A12:B12"/>
    <mergeCell ref="L12:M12"/>
    <mergeCell ref="A13:B13"/>
    <mergeCell ref="L10:M10"/>
    <mergeCell ref="L11:M11"/>
    <mergeCell ref="L33:M33"/>
    <mergeCell ref="D33:I33"/>
    <mergeCell ref="A16:B16"/>
    <mergeCell ref="A17:B17"/>
    <mergeCell ref="A18:B18"/>
    <mergeCell ref="A19:B19"/>
    <mergeCell ref="D28:J28"/>
    <mergeCell ref="L28:M28"/>
    <mergeCell ref="L17:M17"/>
    <mergeCell ref="L18:M18"/>
    <mergeCell ref="L30:M30"/>
    <mergeCell ref="L31:M31"/>
    <mergeCell ref="L32:M32"/>
    <mergeCell ref="L29:M29"/>
    <mergeCell ref="L19:M19"/>
    <mergeCell ref="L20:M20"/>
    <mergeCell ref="L26:M26"/>
    <mergeCell ref="L27:M27"/>
    <mergeCell ref="L21:M21"/>
    <mergeCell ref="L22:M22"/>
    <mergeCell ref="L23:M23"/>
    <mergeCell ref="L24:M24"/>
    <mergeCell ref="L25:M25"/>
    <mergeCell ref="L16:M16"/>
    <mergeCell ref="L13:M13"/>
    <mergeCell ref="L2:M2"/>
    <mergeCell ref="L3:M3"/>
    <mergeCell ref="L4:M4"/>
    <mergeCell ref="L5:M5"/>
    <mergeCell ref="L6:M6"/>
  </mergeCells>
  <printOptions gridLines="1"/>
  <pageMargins left="0.70866141732283472" right="0.39370078740157483" top="0.86614173228346458" bottom="0.78740157480314965" header="0.39370078740157483" footer="0.39370078740157483"/>
  <pageSetup paperSize="9" scale="71" fitToHeight="2" orientation="portrait"/>
  <headerFooter alignWithMargins="0">
    <oddHeader>&amp;C&amp;"Arial,Fett"&amp;20&amp;F, &amp;A</oddHeader>
    <oddFooter>&amp;LSeite &amp;P von &amp;N&amp;8
Ausgedruckt am &amp;D&amp;C&amp;8
&amp;R&amp;8Autor der Vorlage: Plusminus Basel</oddFooter>
  </headerFooter>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showZeros="0" zoomScale="90" zoomScaleNormal="90" zoomScalePageLayoutView="90" workbookViewId="0">
      <pane xSplit="2" ySplit="3" topLeftCell="C4" activePane="bottomRight" state="frozen"/>
      <selection pane="topRight" activeCell="C1" sqref="C1"/>
      <selection pane="bottomLeft" activeCell="A8" sqref="A8"/>
      <selection pane="bottomRight" activeCell="J27" sqref="J27"/>
    </sheetView>
  </sheetViews>
  <sheetFormatPr baseColWidth="10" defaultRowHeight="12" x14ac:dyDescent="0"/>
  <cols>
    <col min="1" max="1" width="0.83203125" style="1" customWidth="1"/>
    <col min="2" max="2" width="1.1640625" style="1" hidden="1" customWidth="1"/>
    <col min="3" max="3" width="2.5" style="1" customWidth="1"/>
    <col min="4" max="4" width="26.33203125" style="1" customWidth="1"/>
    <col min="5" max="5" width="26.83203125" style="1" customWidth="1"/>
    <col min="6" max="6" width="2.5" style="26" hidden="1" customWidth="1"/>
    <col min="7" max="7" width="2.5" style="26" customWidth="1"/>
    <col min="8" max="8" width="10" style="11" customWidth="1"/>
    <col min="9" max="9" width="8.83203125" style="42" customWidth="1"/>
    <col min="10" max="10" width="10.5" style="10" customWidth="1"/>
    <col min="11" max="11" width="10.5" style="1" customWidth="1"/>
    <col min="12" max="12" width="4.83203125" style="44" customWidth="1"/>
    <col min="13" max="13" width="15.1640625" style="43" customWidth="1"/>
    <col min="14" max="14" width="8" style="20" customWidth="1"/>
    <col min="15" max="15" width="6.5" style="1" customWidth="1"/>
    <col min="16" max="16384" width="10.83203125" style="1"/>
  </cols>
  <sheetData>
    <row r="1" spans="1:15" ht="6" customHeight="1" thickBot="1">
      <c r="A1" s="2"/>
      <c r="B1" s="513"/>
      <c r="C1" s="460"/>
      <c r="D1" s="460"/>
      <c r="E1" s="460"/>
      <c r="F1" s="460"/>
      <c r="G1" s="460"/>
      <c r="H1" s="460"/>
      <c r="I1" s="460"/>
      <c r="J1" s="460"/>
      <c r="K1" s="460"/>
      <c r="L1" s="460"/>
      <c r="M1" s="166"/>
      <c r="N1" s="167"/>
    </row>
    <row r="2" spans="1:15" ht="57.75" customHeight="1">
      <c r="A2" s="3"/>
      <c r="B2" s="297"/>
      <c r="C2" s="525" t="s">
        <v>144</v>
      </c>
      <c r="D2" s="462"/>
      <c r="E2" s="466"/>
      <c r="F2" s="462"/>
      <c r="G2" s="462"/>
      <c r="H2" s="207" t="s">
        <v>57</v>
      </c>
      <c r="I2" s="207" t="s">
        <v>44</v>
      </c>
      <c r="J2" s="208" t="s">
        <v>45</v>
      </c>
      <c r="K2" s="208" t="s">
        <v>45</v>
      </c>
      <c r="L2" s="461" t="s">
        <v>54</v>
      </c>
      <c r="M2" s="461"/>
      <c r="N2" s="524"/>
      <c r="O2" s="53"/>
    </row>
    <row r="3" spans="1:15" ht="30.75" customHeight="1">
      <c r="A3" s="4"/>
      <c r="B3" s="73"/>
      <c r="C3" s="465" t="s">
        <v>55</v>
      </c>
      <c r="D3" s="482"/>
      <c r="E3" s="221">
        <f>K32</f>
        <v>0</v>
      </c>
      <c r="F3" s="229"/>
      <c r="G3" s="229"/>
      <c r="H3" s="174"/>
      <c r="I3" s="230"/>
      <c r="J3" s="174" t="s">
        <v>2</v>
      </c>
      <c r="K3" s="175" t="s">
        <v>1</v>
      </c>
      <c r="L3" s="373"/>
      <c r="M3" s="374"/>
      <c r="N3" s="375"/>
      <c r="O3" s="54"/>
    </row>
    <row r="4" spans="1:15" ht="15.75" customHeight="1">
      <c r="A4" s="8"/>
      <c r="B4" s="74"/>
      <c r="C4" s="209"/>
      <c r="D4" s="453"/>
      <c r="E4" s="447"/>
      <c r="F4" s="174"/>
      <c r="G4" s="174"/>
      <c r="H4" s="199"/>
      <c r="I4" s="232"/>
      <c r="J4" s="178"/>
      <c r="K4" s="179"/>
      <c r="L4" s="446"/>
      <c r="M4" s="487"/>
      <c r="N4" s="500"/>
      <c r="O4" s="494"/>
    </row>
    <row r="5" spans="1:15" ht="21.75" customHeight="1">
      <c r="A5" s="8"/>
      <c r="B5" s="74"/>
      <c r="C5" s="475" t="s">
        <v>20</v>
      </c>
      <c r="D5" s="476"/>
      <c r="E5" s="477"/>
      <c r="F5" s="174"/>
      <c r="G5" s="174"/>
      <c r="H5" s="174"/>
      <c r="I5" s="230"/>
      <c r="J5" s="180"/>
      <c r="K5" s="172"/>
      <c r="L5" s="454" t="s">
        <v>14</v>
      </c>
      <c r="M5" s="490"/>
      <c r="N5" s="493"/>
      <c r="O5" s="494"/>
    </row>
    <row r="6" spans="1:15" ht="21.75" customHeight="1">
      <c r="A6" s="8"/>
      <c r="B6" s="74"/>
      <c r="C6" s="273"/>
      <c r="D6" s="235" t="s">
        <v>149</v>
      </c>
      <c r="E6" s="235"/>
      <c r="F6" s="174"/>
      <c r="G6" s="237" t="s">
        <v>117</v>
      </c>
      <c r="H6" s="183"/>
      <c r="I6" s="173"/>
      <c r="J6" s="328"/>
      <c r="K6" s="172"/>
      <c r="L6" s="454"/>
      <c r="M6" s="490"/>
      <c r="N6" s="493"/>
    </row>
    <row r="7" spans="1:15" ht="21.75" customHeight="1">
      <c r="A7" s="8"/>
      <c r="B7" s="74"/>
      <c r="C7" s="273"/>
      <c r="D7" s="235" t="s">
        <v>148</v>
      </c>
      <c r="E7" s="235"/>
      <c r="F7" s="174"/>
      <c r="G7" s="237" t="s">
        <v>117</v>
      </c>
      <c r="H7" s="183"/>
      <c r="I7" s="173"/>
      <c r="J7" s="328"/>
      <c r="K7" s="172"/>
      <c r="L7" s="454"/>
      <c r="M7" s="490"/>
      <c r="N7" s="493"/>
    </row>
    <row r="8" spans="1:15" ht="21.75" customHeight="1">
      <c r="A8" s="8"/>
      <c r="B8" s="74"/>
      <c r="C8" s="273"/>
      <c r="D8" s="235" t="s">
        <v>145</v>
      </c>
      <c r="E8" s="235"/>
      <c r="F8" s="174"/>
      <c r="G8" s="237" t="s">
        <v>117</v>
      </c>
      <c r="H8" s="183"/>
      <c r="I8" s="173"/>
      <c r="J8" s="328"/>
      <c r="K8" s="172"/>
      <c r="L8" s="454"/>
      <c r="M8" s="490"/>
      <c r="N8" s="493"/>
    </row>
    <row r="9" spans="1:15" ht="22" customHeight="1">
      <c r="A9" s="8"/>
      <c r="B9" s="74"/>
      <c r="C9" s="273"/>
      <c r="D9" s="472" t="s">
        <v>146</v>
      </c>
      <c r="E9" s="528"/>
      <c r="F9" s="174"/>
      <c r="G9" s="237" t="s">
        <v>117</v>
      </c>
      <c r="H9" s="183"/>
      <c r="I9" s="173"/>
      <c r="J9" s="328"/>
      <c r="K9" s="172"/>
      <c r="L9" s="454"/>
      <c r="M9" s="490"/>
      <c r="N9" s="493"/>
    </row>
    <row r="10" spans="1:15" s="22" customFormat="1" ht="19.5" customHeight="1">
      <c r="A10" s="4"/>
      <c r="B10" s="73"/>
      <c r="C10" s="277"/>
      <c r="D10" s="472" t="s">
        <v>15</v>
      </c>
      <c r="E10" s="472"/>
      <c r="F10" s="236"/>
      <c r="G10" s="237" t="s">
        <v>13</v>
      </c>
      <c r="H10" s="329">
        <f>H7/100*H8*H9</f>
        <v>0</v>
      </c>
      <c r="I10" s="184">
        <v>1</v>
      </c>
      <c r="J10" s="185" t="str">
        <f>IF(H10&gt;0,ROUND(H10*I10,0)," ")</f>
        <v xml:space="preserve"> </v>
      </c>
      <c r="K10" s="186" t="str">
        <f>IF(H10&gt;0,ROUND(H10*I10/12,1)," ")</f>
        <v xml:space="preserve"> </v>
      </c>
      <c r="L10" s="444"/>
      <c r="M10" s="449"/>
      <c r="N10" s="450"/>
      <c r="O10" s="295"/>
    </row>
    <row r="11" spans="1:15" s="22" customFormat="1" ht="17.25" customHeight="1">
      <c r="A11" s="4"/>
      <c r="B11" s="73"/>
      <c r="C11" s="277"/>
      <c r="D11" s="472" t="s">
        <v>16</v>
      </c>
      <c r="E11" s="472"/>
      <c r="F11" s="236"/>
      <c r="G11" s="237" t="s">
        <v>53</v>
      </c>
      <c r="H11" s="183"/>
      <c r="I11" s="184">
        <v>1</v>
      </c>
      <c r="J11" s="185" t="str">
        <f t="shared" ref="J11:J25" si="0">IF(H11&gt;0,ROUND(H11*I11,0)," ")</f>
        <v xml:space="preserve"> </v>
      </c>
      <c r="K11" s="186" t="str">
        <f t="shared" ref="K11:K25" si="1">IF(H11&gt;0,ROUND(H11*I11/12,1)," ")</f>
        <v xml:space="preserve"> </v>
      </c>
      <c r="L11" s="444"/>
      <c r="M11" s="444"/>
      <c r="N11" s="445"/>
    </row>
    <row r="12" spans="1:15" s="22" customFormat="1" ht="21" customHeight="1">
      <c r="A12" s="4"/>
      <c r="B12" s="73"/>
      <c r="C12" s="277"/>
      <c r="D12" s="472" t="s">
        <v>18</v>
      </c>
      <c r="E12" s="472"/>
      <c r="F12" s="236"/>
      <c r="G12" s="237" t="s">
        <v>53</v>
      </c>
      <c r="H12" s="183"/>
      <c r="I12" s="184">
        <v>12</v>
      </c>
      <c r="J12" s="185" t="str">
        <f t="shared" si="0"/>
        <v xml:space="preserve"> </v>
      </c>
      <c r="K12" s="186" t="str">
        <f t="shared" si="1"/>
        <v xml:space="preserve"> </v>
      </c>
      <c r="L12" s="444"/>
      <c r="M12" s="444"/>
      <c r="N12" s="491"/>
    </row>
    <row r="13" spans="1:15" s="22" customFormat="1" ht="17.25" customHeight="1">
      <c r="A13" s="4"/>
      <c r="B13" s="73"/>
      <c r="C13" s="277"/>
      <c r="D13" s="472" t="s">
        <v>84</v>
      </c>
      <c r="E13" s="472"/>
      <c r="F13" s="236"/>
      <c r="G13" s="237" t="s">
        <v>52</v>
      </c>
      <c r="H13" s="183"/>
      <c r="I13" s="184">
        <v>12</v>
      </c>
      <c r="J13" s="185" t="str">
        <f t="shared" si="0"/>
        <v xml:space="preserve"> </v>
      </c>
      <c r="K13" s="186" t="str">
        <f t="shared" si="1"/>
        <v xml:space="preserve"> </v>
      </c>
      <c r="L13" s="444"/>
      <c r="M13" s="449"/>
      <c r="N13" s="450"/>
    </row>
    <row r="14" spans="1:15" s="22" customFormat="1" ht="50.25" customHeight="1">
      <c r="A14" s="4"/>
      <c r="B14" s="73"/>
      <c r="C14" s="277"/>
      <c r="D14" s="472" t="s">
        <v>63</v>
      </c>
      <c r="E14" s="472"/>
      <c r="F14" s="236"/>
      <c r="G14" s="237" t="s">
        <v>53</v>
      </c>
      <c r="H14" s="183"/>
      <c r="I14" s="184">
        <v>1</v>
      </c>
      <c r="J14" s="185" t="str">
        <f t="shared" si="0"/>
        <v xml:space="preserve"> </v>
      </c>
      <c r="K14" s="186" t="str">
        <f t="shared" si="1"/>
        <v xml:space="preserve"> </v>
      </c>
      <c r="L14" s="444" t="s">
        <v>153</v>
      </c>
      <c r="M14" s="526"/>
      <c r="N14" s="527"/>
    </row>
    <row r="15" spans="1:15" s="22" customFormat="1" ht="39" customHeight="1">
      <c r="A15" s="4"/>
      <c r="B15" s="73"/>
      <c r="C15" s="277"/>
      <c r="D15" s="472" t="s">
        <v>17</v>
      </c>
      <c r="E15" s="472"/>
      <c r="F15" s="236"/>
      <c r="G15" s="237" t="s">
        <v>53</v>
      </c>
      <c r="H15" s="183"/>
      <c r="I15" s="184">
        <v>1</v>
      </c>
      <c r="J15" s="185" t="str">
        <f t="shared" si="0"/>
        <v xml:space="preserve"> </v>
      </c>
      <c r="K15" s="186" t="str">
        <f t="shared" si="1"/>
        <v xml:space="preserve"> </v>
      </c>
      <c r="L15" s="474"/>
      <c r="M15" s="474"/>
      <c r="N15" s="491"/>
    </row>
    <row r="16" spans="1:15" s="22" customFormat="1" ht="19.5" customHeight="1">
      <c r="A16" s="4"/>
      <c r="B16" s="73"/>
      <c r="C16" s="277"/>
      <c r="D16" s="472" t="s">
        <v>66</v>
      </c>
      <c r="E16" s="472"/>
      <c r="F16" s="236"/>
      <c r="G16" s="237" t="s">
        <v>53</v>
      </c>
      <c r="H16" s="329">
        <f>IF(H6&gt;25000,H7/100*5,IF(H6&lt;17000,H7/100*3,H7/100*4))</f>
        <v>0</v>
      </c>
      <c r="I16" s="184">
        <v>1</v>
      </c>
      <c r="J16" s="185" t="str">
        <f t="shared" si="0"/>
        <v xml:space="preserve"> </v>
      </c>
      <c r="K16" s="186" t="str">
        <f t="shared" si="1"/>
        <v xml:space="preserve"> </v>
      </c>
      <c r="L16" s="444"/>
      <c r="M16" s="444"/>
      <c r="N16" s="445"/>
      <c r="O16" s="148"/>
    </row>
    <row r="17" spans="1:14" s="22" customFormat="1" ht="17.25" customHeight="1">
      <c r="A17" s="4"/>
      <c r="B17" s="73"/>
      <c r="C17" s="277"/>
      <c r="D17" s="472" t="s">
        <v>207</v>
      </c>
      <c r="E17" s="472"/>
      <c r="F17" s="236"/>
      <c r="G17" s="237" t="s">
        <v>53</v>
      </c>
      <c r="H17" s="329">
        <f>IF(H6&gt;25000,H7/100*9,IF(H6&lt;17000,H7/100*6,H7/100*7.5))</f>
        <v>0</v>
      </c>
      <c r="I17" s="184">
        <v>1</v>
      </c>
      <c r="J17" s="185" t="str">
        <f t="shared" si="0"/>
        <v xml:space="preserve"> </v>
      </c>
      <c r="K17" s="186" t="str">
        <f t="shared" si="1"/>
        <v xml:space="preserve"> </v>
      </c>
      <c r="L17" s="444"/>
      <c r="M17" s="444"/>
      <c r="N17" s="445"/>
    </row>
    <row r="18" spans="1:14" s="22" customFormat="1" ht="36.75" customHeight="1">
      <c r="A18" s="4"/>
      <c r="B18" s="73"/>
      <c r="C18" s="277"/>
      <c r="D18" s="472" t="s">
        <v>152</v>
      </c>
      <c r="E18" s="472"/>
      <c r="F18" s="236"/>
      <c r="G18" s="237" t="s">
        <v>53</v>
      </c>
      <c r="H18" s="183"/>
      <c r="I18" s="184">
        <v>1</v>
      </c>
      <c r="J18" s="185" t="str">
        <f t="shared" si="0"/>
        <v xml:space="preserve"> </v>
      </c>
      <c r="K18" s="186" t="str">
        <f t="shared" si="1"/>
        <v xml:space="preserve"> </v>
      </c>
      <c r="L18" s="444" t="s">
        <v>151</v>
      </c>
      <c r="M18" s="444"/>
      <c r="N18" s="445"/>
    </row>
    <row r="19" spans="1:14" s="22" customFormat="1" ht="18" customHeight="1">
      <c r="A19" s="4"/>
      <c r="B19" s="73"/>
      <c r="C19" s="277"/>
      <c r="D19" s="472" t="s">
        <v>19</v>
      </c>
      <c r="E19" s="472"/>
      <c r="F19" s="236"/>
      <c r="G19" s="237" t="s">
        <v>53</v>
      </c>
      <c r="H19" s="183"/>
      <c r="I19" s="184">
        <v>1</v>
      </c>
      <c r="J19" s="185" t="str">
        <f t="shared" si="0"/>
        <v xml:space="preserve"> </v>
      </c>
      <c r="K19" s="186" t="str">
        <f t="shared" si="1"/>
        <v xml:space="preserve"> </v>
      </c>
      <c r="L19" s="444"/>
      <c r="M19" s="444"/>
      <c r="N19" s="445"/>
    </row>
    <row r="20" spans="1:14" s="22" customFormat="1" ht="18" customHeight="1">
      <c r="A20" s="4"/>
      <c r="B20" s="73"/>
      <c r="C20" s="277"/>
      <c r="D20" s="472" t="s">
        <v>150</v>
      </c>
      <c r="E20" s="472"/>
      <c r="F20" s="236"/>
      <c r="G20" s="237" t="s">
        <v>53</v>
      </c>
      <c r="H20" s="183"/>
      <c r="I20" s="184">
        <v>1</v>
      </c>
      <c r="J20" s="185" t="str">
        <f>IF(H20&gt;0,ROUND(H20*I20,0)," ")</f>
        <v xml:space="preserve"> </v>
      </c>
      <c r="K20" s="186" t="str">
        <f>IF(H20&gt;0,ROUND(H20*I20/12,1)," ")</f>
        <v xml:space="preserve"> </v>
      </c>
      <c r="L20" s="444"/>
      <c r="M20" s="444"/>
      <c r="N20" s="445"/>
    </row>
    <row r="21" spans="1:14" s="22" customFormat="1" ht="29.25" customHeight="1">
      <c r="A21" s="4"/>
      <c r="B21" s="73"/>
      <c r="C21" s="277"/>
      <c r="D21" s="472" t="s">
        <v>147</v>
      </c>
      <c r="E21" s="472"/>
      <c r="F21" s="236"/>
      <c r="G21" s="237" t="s">
        <v>53</v>
      </c>
      <c r="H21" s="183"/>
      <c r="I21" s="184">
        <v>1</v>
      </c>
      <c r="J21" s="185" t="str">
        <f t="shared" si="0"/>
        <v xml:space="preserve"> </v>
      </c>
      <c r="K21" s="186" t="str">
        <f t="shared" si="1"/>
        <v xml:space="preserve"> </v>
      </c>
      <c r="L21" s="444"/>
      <c r="M21" s="444"/>
      <c r="N21" s="445"/>
    </row>
    <row r="22" spans="1:14" s="22" customFormat="1" ht="19.5" customHeight="1">
      <c r="A22" s="4"/>
      <c r="B22" s="73"/>
      <c r="C22" s="277"/>
      <c r="D22" s="472" t="s">
        <v>199</v>
      </c>
      <c r="E22" s="472"/>
      <c r="F22" s="236"/>
      <c r="G22" s="237" t="s">
        <v>53</v>
      </c>
      <c r="H22" s="183"/>
      <c r="I22" s="184">
        <v>1</v>
      </c>
      <c r="J22" s="185" t="str">
        <f t="shared" si="0"/>
        <v xml:space="preserve"> </v>
      </c>
      <c r="K22" s="186" t="str">
        <f t="shared" si="1"/>
        <v xml:space="preserve"> </v>
      </c>
      <c r="L22" s="444"/>
      <c r="M22" s="444"/>
      <c r="N22" s="445"/>
    </row>
    <row r="23" spans="1:14" s="22" customFormat="1" ht="19.5" customHeight="1">
      <c r="A23" s="4"/>
      <c r="B23" s="73"/>
      <c r="C23" s="277"/>
      <c r="D23" s="472" t="s">
        <v>36</v>
      </c>
      <c r="E23" s="472"/>
      <c r="F23" s="236"/>
      <c r="G23" s="237" t="s">
        <v>52</v>
      </c>
      <c r="H23" s="183"/>
      <c r="I23" s="184">
        <v>1</v>
      </c>
      <c r="J23" s="185" t="str">
        <f t="shared" si="0"/>
        <v xml:space="preserve"> </v>
      </c>
      <c r="K23" s="186" t="str">
        <f t="shared" si="1"/>
        <v xml:space="preserve"> </v>
      </c>
      <c r="L23" s="444"/>
      <c r="M23" s="444"/>
      <c r="N23" s="445"/>
    </row>
    <row r="24" spans="1:14" s="22" customFormat="1" ht="19.5" customHeight="1">
      <c r="A24" s="4"/>
      <c r="B24" s="73"/>
      <c r="C24" s="277"/>
      <c r="D24" s="472" t="s">
        <v>65</v>
      </c>
      <c r="E24" s="472"/>
      <c r="F24" s="236"/>
      <c r="G24" s="237" t="s">
        <v>53</v>
      </c>
      <c r="H24" s="329">
        <f>H6/100*10</f>
        <v>0</v>
      </c>
      <c r="I24" s="184">
        <v>1</v>
      </c>
      <c r="J24" s="185" t="str">
        <f t="shared" si="0"/>
        <v xml:space="preserve"> </v>
      </c>
      <c r="K24" s="186" t="str">
        <f t="shared" si="1"/>
        <v xml:space="preserve"> </v>
      </c>
      <c r="L24" s="444" t="s">
        <v>86</v>
      </c>
      <c r="M24" s="444"/>
      <c r="N24" s="445"/>
    </row>
    <row r="25" spans="1:14" s="22" customFormat="1" ht="19.5" customHeight="1">
      <c r="A25" s="4"/>
      <c r="B25" s="73"/>
      <c r="C25" s="277"/>
      <c r="D25" s="472" t="s">
        <v>85</v>
      </c>
      <c r="E25" s="472"/>
      <c r="F25" s="236"/>
      <c r="G25" s="237" t="s">
        <v>53</v>
      </c>
      <c r="H25" s="329">
        <f>H6/100*2/10000*H7</f>
        <v>0</v>
      </c>
      <c r="I25" s="184">
        <v>1</v>
      </c>
      <c r="J25" s="185" t="str">
        <f t="shared" si="0"/>
        <v xml:space="preserve"> </v>
      </c>
      <c r="K25" s="186" t="str">
        <f t="shared" si="1"/>
        <v xml:space="preserve"> </v>
      </c>
      <c r="L25" s="444" t="s">
        <v>87</v>
      </c>
      <c r="M25" s="444"/>
      <c r="N25" s="445"/>
    </row>
    <row r="26" spans="1:14" s="22" customFormat="1" ht="19.5" customHeight="1">
      <c r="A26" s="8"/>
      <c r="B26" s="74"/>
      <c r="C26" s="280"/>
      <c r="D26" s="473" t="s">
        <v>64</v>
      </c>
      <c r="E26" s="474"/>
      <c r="F26" s="474"/>
      <c r="G26" s="474"/>
      <c r="H26" s="185"/>
      <c r="I26" s="188"/>
      <c r="J26" s="189">
        <f>ROUNDUP(SUM(J11:J25),0)</f>
        <v>0</v>
      </c>
      <c r="K26" s="189">
        <f>SUM(K10:K25)</f>
        <v>0</v>
      </c>
      <c r="L26" s="444"/>
      <c r="M26" s="449"/>
      <c r="N26" s="450"/>
    </row>
    <row r="27" spans="1:14" ht="42" customHeight="1">
      <c r="A27" s="8"/>
      <c r="B27" s="74"/>
      <c r="C27" s="284" t="s">
        <v>68</v>
      </c>
      <c r="D27" s="245"/>
      <c r="E27" s="245"/>
      <c r="F27" s="246"/>
      <c r="G27" s="246"/>
      <c r="H27" s="247"/>
      <c r="I27" s="188"/>
      <c r="J27" s="204"/>
      <c r="K27" s="205" t="s">
        <v>3</v>
      </c>
      <c r="L27" s="444"/>
      <c r="M27" s="449"/>
      <c r="N27" s="450"/>
    </row>
    <row r="28" spans="1:14" s="11" customFormat="1" ht="13">
      <c r="A28" s="8"/>
      <c r="B28" s="74"/>
      <c r="C28" s="212"/>
      <c r="D28" s="470" t="s">
        <v>105</v>
      </c>
      <c r="E28" s="470"/>
      <c r="F28" s="470"/>
      <c r="G28" s="470"/>
      <c r="H28" s="470"/>
      <c r="I28" s="470"/>
      <c r="J28" s="470"/>
      <c r="K28" s="206">
        <f>SUMIF(G$10:G$25,"a",K$10:K$25)</f>
        <v>0</v>
      </c>
      <c r="L28" s="446"/>
      <c r="M28" s="487"/>
      <c r="N28" s="500"/>
    </row>
    <row r="29" spans="1:14" s="11" customFormat="1" ht="19.5" customHeight="1">
      <c r="A29" s="8"/>
      <c r="B29" s="74"/>
      <c r="C29" s="212"/>
      <c r="D29" s="470" t="s">
        <v>106</v>
      </c>
      <c r="E29" s="470"/>
      <c r="F29" s="470"/>
      <c r="G29" s="470"/>
      <c r="H29" s="470"/>
      <c r="I29" s="470"/>
      <c r="J29" s="470"/>
      <c r="K29" s="206">
        <f>SUMIF(G$10:G$25,"b",K$10:K$25)</f>
        <v>0</v>
      </c>
      <c r="L29" s="446"/>
      <c r="M29" s="487"/>
      <c r="N29" s="500"/>
    </row>
    <row r="30" spans="1:14" s="11" customFormat="1" ht="19.5" customHeight="1">
      <c r="A30" s="8"/>
      <c r="B30" s="74"/>
      <c r="C30" s="212"/>
      <c r="D30" s="470" t="s">
        <v>107</v>
      </c>
      <c r="E30" s="470"/>
      <c r="F30" s="470"/>
      <c r="G30" s="470"/>
      <c r="H30" s="470"/>
      <c r="I30" s="470"/>
      <c r="J30" s="470"/>
      <c r="K30" s="206">
        <f>SUMIF(G$10:G$25,"c",K$10:K$25)</f>
        <v>0</v>
      </c>
      <c r="L30" s="446"/>
      <c r="M30" s="487"/>
      <c r="N30" s="500"/>
    </row>
    <row r="31" spans="1:14" s="11" customFormat="1" ht="19.5" customHeight="1">
      <c r="A31" s="8"/>
      <c r="B31" s="74"/>
      <c r="C31" s="212"/>
      <c r="D31" s="469" t="s">
        <v>108</v>
      </c>
      <c r="E31" s="469"/>
      <c r="F31" s="469"/>
      <c r="G31" s="469"/>
      <c r="H31" s="469"/>
      <c r="I31" s="469"/>
      <c r="J31" s="469"/>
      <c r="K31" s="206">
        <f>(SUMIF(G$10:G25,"",K$10:K25))</f>
        <v>0</v>
      </c>
      <c r="L31" s="446"/>
      <c r="M31" s="487"/>
      <c r="N31" s="500"/>
    </row>
    <row r="32" spans="1:14" s="11" customFormat="1" ht="19.5" customHeight="1">
      <c r="A32" s="8"/>
      <c r="B32" s="74"/>
      <c r="C32" s="286"/>
      <c r="D32" s="488" t="s">
        <v>20</v>
      </c>
      <c r="E32" s="488"/>
      <c r="F32" s="488"/>
      <c r="G32" s="488"/>
      <c r="H32" s="488"/>
      <c r="I32" s="249"/>
      <c r="J32" s="250">
        <f>K32*12</f>
        <v>0</v>
      </c>
      <c r="K32" s="250">
        <f>SUM(K28:K31)</f>
        <v>0</v>
      </c>
      <c r="L32" s="446"/>
      <c r="M32" s="487"/>
      <c r="N32" s="500"/>
    </row>
    <row r="33" spans="1:14" ht="19.5" customHeight="1" thickBot="1">
      <c r="A33" s="4"/>
      <c r="B33" s="5"/>
      <c r="C33" s="304"/>
      <c r="D33" s="330"/>
      <c r="E33" s="330"/>
      <c r="F33" s="331"/>
      <c r="G33" s="331"/>
      <c r="H33" s="330"/>
      <c r="I33" s="332"/>
      <c r="J33" s="330"/>
      <c r="K33" s="330"/>
      <c r="L33" s="458"/>
      <c r="M33" s="498"/>
      <c r="N33" s="499"/>
    </row>
    <row r="34" spans="1:14">
      <c r="A34" s="14"/>
      <c r="B34" s="12"/>
      <c r="C34" s="15"/>
      <c r="D34" s="16"/>
      <c r="E34" s="16"/>
      <c r="F34" s="24"/>
      <c r="G34" s="24"/>
      <c r="H34" s="17"/>
      <c r="I34" s="40"/>
      <c r="J34" s="18"/>
      <c r="K34" s="19"/>
      <c r="L34" s="15"/>
      <c r="M34" s="529"/>
      <c r="N34" s="529"/>
    </row>
    <row r="35" spans="1:14">
      <c r="A35" s="13"/>
      <c r="B35" s="13"/>
      <c r="C35" s="13"/>
      <c r="D35" s="13"/>
      <c r="E35" s="13"/>
      <c r="F35" s="25"/>
      <c r="G35" s="25"/>
      <c r="H35" s="20"/>
      <c r="I35" s="41"/>
      <c r="J35" s="21"/>
      <c r="K35" s="13"/>
      <c r="L35" s="43"/>
      <c r="M35" s="509"/>
      <c r="N35" s="509"/>
    </row>
    <row r="36" spans="1:14">
      <c r="A36" s="13"/>
      <c r="B36" s="13"/>
      <c r="C36" s="13"/>
      <c r="D36" s="13"/>
      <c r="E36" s="13"/>
      <c r="F36" s="25"/>
      <c r="G36" s="25"/>
      <c r="H36" s="20"/>
      <c r="I36" s="41"/>
      <c r="J36" s="21"/>
      <c r="K36" s="13"/>
      <c r="L36" s="43"/>
      <c r="M36" s="509"/>
      <c r="N36" s="509"/>
    </row>
    <row r="37" spans="1:14">
      <c r="A37" s="13"/>
      <c r="B37" s="13"/>
      <c r="C37" s="13"/>
      <c r="D37" s="13"/>
      <c r="E37" s="13"/>
      <c r="F37" s="25"/>
      <c r="G37" s="25"/>
      <c r="H37" s="20"/>
      <c r="I37" s="41"/>
      <c r="J37" s="21"/>
      <c r="K37" s="13"/>
      <c r="L37" s="43"/>
      <c r="M37" s="509"/>
      <c r="N37" s="509"/>
    </row>
    <row r="38" spans="1:14">
      <c r="A38" s="13"/>
      <c r="B38" s="13"/>
      <c r="C38" s="13"/>
      <c r="D38" s="13"/>
      <c r="E38" s="13"/>
      <c r="F38" s="25"/>
      <c r="G38" s="25"/>
      <c r="H38" s="20"/>
      <c r="I38" s="41"/>
      <c r="J38" s="21"/>
      <c r="K38" s="13"/>
      <c r="L38" s="43"/>
    </row>
    <row r="39" spans="1:14">
      <c r="A39" s="13"/>
      <c r="B39" s="13"/>
      <c r="C39" s="13"/>
      <c r="D39" s="13"/>
      <c r="E39" s="13"/>
      <c r="F39" s="25"/>
      <c r="G39" s="25"/>
      <c r="H39" s="20"/>
      <c r="I39" s="41"/>
      <c r="J39" s="21"/>
      <c r="K39" s="13"/>
      <c r="L39" s="43"/>
    </row>
    <row r="40" spans="1:14">
      <c r="A40" s="13"/>
      <c r="B40" s="13"/>
      <c r="C40" s="13"/>
      <c r="D40" s="13"/>
      <c r="E40" s="13"/>
      <c r="F40" s="25"/>
      <c r="G40" s="25"/>
      <c r="H40" s="20"/>
      <c r="I40" s="41"/>
      <c r="J40" s="21"/>
      <c r="K40" s="13"/>
      <c r="L40" s="43"/>
    </row>
    <row r="41" spans="1:14" s="13" customFormat="1">
      <c r="F41" s="25"/>
      <c r="G41" s="25"/>
      <c r="H41" s="20"/>
      <c r="I41" s="41"/>
      <c r="J41" s="21"/>
      <c r="L41" s="43"/>
      <c r="M41" s="43"/>
      <c r="N41" s="20"/>
    </row>
    <row r="42" spans="1:14">
      <c r="F42" s="25"/>
      <c r="G42" s="25"/>
    </row>
    <row r="43" spans="1:14">
      <c r="F43" s="25"/>
      <c r="G43" s="25"/>
    </row>
    <row r="44" spans="1:14">
      <c r="F44" s="25"/>
      <c r="G44" s="25"/>
    </row>
  </sheetData>
  <sheetProtection sheet="1" objects="1" scenarios="1"/>
  <mergeCells count="65">
    <mergeCell ref="M37:N37"/>
    <mergeCell ref="M36:N36"/>
    <mergeCell ref="M35:N35"/>
    <mergeCell ref="M34:N34"/>
    <mergeCell ref="D32:H32"/>
    <mergeCell ref="L32:N32"/>
    <mergeCell ref="L33:N33"/>
    <mergeCell ref="D30:J30"/>
    <mergeCell ref="L30:N30"/>
    <mergeCell ref="D31:J31"/>
    <mergeCell ref="L31:N31"/>
    <mergeCell ref="L27:N27"/>
    <mergeCell ref="D29:J29"/>
    <mergeCell ref="L29:N29"/>
    <mergeCell ref="D28:J28"/>
    <mergeCell ref="L28:N28"/>
    <mergeCell ref="O4:O5"/>
    <mergeCell ref="C5:E5"/>
    <mergeCell ref="L5:N5"/>
    <mergeCell ref="D11:E11"/>
    <mergeCell ref="L11:N11"/>
    <mergeCell ref="D9:E9"/>
    <mergeCell ref="D10:E10"/>
    <mergeCell ref="L10:N10"/>
    <mergeCell ref="L6:N6"/>
    <mergeCell ref="L4:N4"/>
    <mergeCell ref="L7:N7"/>
    <mergeCell ref="L8:N8"/>
    <mergeCell ref="L9:N9"/>
    <mergeCell ref="D4:E4"/>
    <mergeCell ref="D22:E22"/>
    <mergeCell ref="L22:N22"/>
    <mergeCell ref="L14:N15"/>
    <mergeCell ref="D12:E12"/>
    <mergeCell ref="L12:N12"/>
    <mergeCell ref="D13:E13"/>
    <mergeCell ref="L13:N13"/>
    <mergeCell ref="D14:E14"/>
    <mergeCell ref="D15:E15"/>
    <mergeCell ref="D17:E17"/>
    <mergeCell ref="L17:N17"/>
    <mergeCell ref="D16:E16"/>
    <mergeCell ref="L16:N16"/>
    <mergeCell ref="D18:E18"/>
    <mergeCell ref="L18:N18"/>
    <mergeCell ref="D21:E21"/>
    <mergeCell ref="D26:G26"/>
    <mergeCell ref="L26:N26"/>
    <mergeCell ref="D23:E23"/>
    <mergeCell ref="L23:N23"/>
    <mergeCell ref="D24:E24"/>
    <mergeCell ref="D25:E25"/>
    <mergeCell ref="L25:N25"/>
    <mergeCell ref="L24:N24"/>
    <mergeCell ref="B1:L1"/>
    <mergeCell ref="L2:N2"/>
    <mergeCell ref="C3:D3"/>
    <mergeCell ref="L3:N3"/>
    <mergeCell ref="C2:D2"/>
    <mergeCell ref="E2:G2"/>
    <mergeCell ref="L21:N21"/>
    <mergeCell ref="D19:E19"/>
    <mergeCell ref="L19:N19"/>
    <mergeCell ref="D20:E20"/>
    <mergeCell ref="L20:N20"/>
  </mergeCells>
  <printOptions gridLines="1"/>
  <pageMargins left="0.70866141732283472" right="0.39370078740157483" top="0.86614173228346458" bottom="0.78740157480314965" header="0.39370078740157483" footer="0.39370078740157483"/>
  <pageSetup paperSize="9" scale="71" fitToHeight="2" orientation="portrait"/>
  <headerFooter alignWithMargins="0">
    <oddHeader>&amp;C&amp;"Arial,Fett"&amp;20&amp;F, &amp;A</oddHeader>
    <oddFooter>&amp;LSeite &amp;P von &amp;N&amp;8
Ausgedruckt am &amp;D&amp;C&amp;8
&amp;R&amp;8Autor der Vorlage: Plusminus Basel</oddFooter>
  </headerFooter>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showZeros="0" zoomScale="90" zoomScaleNormal="90" zoomScalePageLayoutView="90" workbookViewId="0">
      <pane xSplit="2" ySplit="3" topLeftCell="C4" activePane="bottomRight" state="frozen"/>
      <selection pane="topRight" activeCell="C1" sqref="C1"/>
      <selection pane="bottomLeft" activeCell="A8" sqref="A8"/>
      <selection pane="bottomRight" activeCell="L3" sqref="L3:N3"/>
    </sheetView>
  </sheetViews>
  <sheetFormatPr baseColWidth="10" defaultRowHeight="12" x14ac:dyDescent="0"/>
  <cols>
    <col min="1" max="1" width="0.83203125" style="1" customWidth="1"/>
    <col min="2" max="2" width="1.1640625" style="1" hidden="1" customWidth="1"/>
    <col min="3" max="3" width="2.5" style="1" customWidth="1"/>
    <col min="4" max="4" width="26.33203125" style="1" customWidth="1"/>
    <col min="5" max="5" width="26.83203125" style="1" customWidth="1"/>
    <col min="6" max="6" width="2.5" style="26" hidden="1" customWidth="1"/>
    <col min="7" max="7" width="2.5" style="26" customWidth="1"/>
    <col min="8" max="8" width="10" style="11" customWidth="1"/>
    <col min="9" max="9" width="8.83203125" style="42" customWidth="1"/>
    <col min="10" max="10" width="10.5" style="10" customWidth="1"/>
    <col min="11" max="11" width="10.5" style="1" customWidth="1"/>
    <col min="12" max="12" width="4.83203125" style="44" customWidth="1"/>
    <col min="13" max="13" width="15.1640625" style="43" customWidth="1"/>
    <col min="14" max="14" width="8" style="20" customWidth="1"/>
    <col min="15" max="15" width="6.5" style="1" customWidth="1"/>
    <col min="16" max="16384" width="10.83203125" style="1"/>
  </cols>
  <sheetData>
    <row r="1" spans="1:15" ht="6" customHeight="1" thickBot="1">
      <c r="A1" s="2"/>
      <c r="B1" s="513"/>
      <c r="C1" s="460"/>
      <c r="D1" s="460"/>
      <c r="E1" s="460"/>
      <c r="F1" s="460"/>
      <c r="G1" s="460"/>
      <c r="H1" s="460"/>
      <c r="I1" s="460"/>
      <c r="J1" s="460"/>
      <c r="K1" s="460"/>
      <c r="L1" s="460"/>
      <c r="M1" s="166"/>
      <c r="N1" s="167"/>
    </row>
    <row r="2" spans="1:15" ht="57.75" customHeight="1">
      <c r="A2" s="3"/>
      <c r="B2" s="297"/>
      <c r="C2" s="525" t="s">
        <v>200</v>
      </c>
      <c r="D2" s="462"/>
      <c r="E2" s="466"/>
      <c r="F2" s="462"/>
      <c r="G2" s="462"/>
      <c r="H2" s="207" t="s">
        <v>57</v>
      </c>
      <c r="I2" s="207" t="s">
        <v>44</v>
      </c>
      <c r="J2" s="208" t="s">
        <v>45</v>
      </c>
      <c r="K2" s="208" t="s">
        <v>45</v>
      </c>
      <c r="L2" s="461" t="s">
        <v>54</v>
      </c>
      <c r="M2" s="461"/>
      <c r="N2" s="524"/>
      <c r="O2" s="53"/>
    </row>
    <row r="3" spans="1:15" ht="30.75" customHeight="1">
      <c r="A3" s="4"/>
      <c r="B3" s="73"/>
      <c r="C3" s="465" t="s">
        <v>55</v>
      </c>
      <c r="D3" s="482"/>
      <c r="E3" s="221">
        <f>K32</f>
        <v>0</v>
      </c>
      <c r="F3" s="229"/>
      <c r="G3" s="229"/>
      <c r="H3" s="174"/>
      <c r="I3" s="230"/>
      <c r="J3" s="174" t="s">
        <v>2</v>
      </c>
      <c r="K3" s="175" t="s">
        <v>1</v>
      </c>
      <c r="L3" s="373"/>
      <c r="M3" s="374"/>
      <c r="N3" s="375"/>
      <c r="O3" s="54"/>
    </row>
    <row r="4" spans="1:15" ht="15.75" customHeight="1">
      <c r="A4" s="8"/>
      <c r="B4" s="74"/>
      <c r="C4" s="209"/>
      <c r="D4" s="453"/>
      <c r="E4" s="447"/>
      <c r="F4" s="174"/>
      <c r="G4" s="174"/>
      <c r="H4" s="199"/>
      <c r="I4" s="232"/>
      <c r="J4" s="178"/>
      <c r="K4" s="179"/>
      <c r="L4" s="446"/>
      <c r="M4" s="487"/>
      <c r="N4" s="500"/>
      <c r="O4" s="494"/>
    </row>
    <row r="5" spans="1:15" ht="21.75" customHeight="1">
      <c r="A5" s="8"/>
      <c r="B5" s="74"/>
      <c r="C5" s="475" t="s">
        <v>20</v>
      </c>
      <c r="D5" s="476"/>
      <c r="E5" s="477"/>
      <c r="F5" s="174"/>
      <c r="G5" s="174"/>
      <c r="H5" s="174"/>
      <c r="I5" s="230"/>
      <c r="J5" s="180"/>
      <c r="K5" s="172"/>
      <c r="L5" s="454" t="s">
        <v>14</v>
      </c>
      <c r="M5" s="490"/>
      <c r="N5" s="493"/>
      <c r="O5" s="494"/>
    </row>
    <row r="6" spans="1:15" ht="21.75" customHeight="1">
      <c r="A6" s="8"/>
      <c r="B6" s="74"/>
      <c r="C6" s="273"/>
      <c r="D6" s="235" t="s">
        <v>149</v>
      </c>
      <c r="E6" s="235"/>
      <c r="F6" s="174"/>
      <c r="G6" s="237" t="s">
        <v>117</v>
      </c>
      <c r="H6" s="183"/>
      <c r="I6" s="173"/>
      <c r="J6" s="328"/>
      <c r="K6" s="172"/>
      <c r="L6" s="444"/>
      <c r="M6" s="449"/>
      <c r="N6" s="450"/>
    </row>
    <row r="7" spans="1:15" ht="21.75" customHeight="1">
      <c r="A7" s="8"/>
      <c r="B7" s="74"/>
      <c r="C7" s="273"/>
      <c r="D7" s="235" t="s">
        <v>148</v>
      </c>
      <c r="E7" s="235"/>
      <c r="F7" s="174"/>
      <c r="G7" s="237" t="s">
        <v>117</v>
      </c>
      <c r="H7" s="183"/>
      <c r="I7" s="173"/>
      <c r="J7" s="328"/>
      <c r="K7" s="172"/>
      <c r="L7" s="444"/>
      <c r="M7" s="449"/>
      <c r="N7" s="450"/>
    </row>
    <row r="8" spans="1:15" ht="21.75" customHeight="1">
      <c r="A8" s="8"/>
      <c r="B8" s="74"/>
      <c r="C8" s="273"/>
      <c r="D8" s="235" t="s">
        <v>145</v>
      </c>
      <c r="E8" s="235"/>
      <c r="F8" s="174"/>
      <c r="G8" s="237" t="s">
        <v>117</v>
      </c>
      <c r="H8" s="183"/>
      <c r="I8" s="173"/>
      <c r="J8" s="328"/>
      <c r="K8" s="172"/>
      <c r="L8" s="444"/>
      <c r="M8" s="449"/>
      <c r="N8" s="450"/>
    </row>
    <row r="9" spans="1:15" ht="22" customHeight="1">
      <c r="A9" s="8"/>
      <c r="B9" s="74"/>
      <c r="C9" s="273"/>
      <c r="D9" s="472" t="s">
        <v>146</v>
      </c>
      <c r="E9" s="528"/>
      <c r="F9" s="174"/>
      <c r="G9" s="237" t="s">
        <v>117</v>
      </c>
      <c r="H9" s="183"/>
      <c r="I9" s="173"/>
      <c r="J9" s="328"/>
      <c r="K9" s="172"/>
      <c r="L9" s="444"/>
      <c r="M9" s="449"/>
      <c r="N9" s="450"/>
    </row>
    <row r="10" spans="1:15" s="22" customFormat="1" ht="19.5" customHeight="1">
      <c r="A10" s="4"/>
      <c r="B10" s="73"/>
      <c r="C10" s="277"/>
      <c r="D10" s="472" t="s">
        <v>15</v>
      </c>
      <c r="E10" s="472"/>
      <c r="F10" s="236"/>
      <c r="G10" s="237" t="s">
        <v>13</v>
      </c>
      <c r="H10" s="329">
        <f>H7/100*H8*H9</f>
        <v>0</v>
      </c>
      <c r="I10" s="184">
        <v>1</v>
      </c>
      <c r="J10" s="185" t="str">
        <f>IF(H10&gt;0,ROUND(H10*I10,0)," ")</f>
        <v xml:space="preserve"> </v>
      </c>
      <c r="K10" s="186" t="str">
        <f>IF(H10&gt;0,ROUND(H10*I10/12,1)," ")</f>
        <v xml:space="preserve"> </v>
      </c>
      <c r="L10" s="444"/>
      <c r="M10" s="449"/>
      <c r="N10" s="450"/>
      <c r="O10" s="295"/>
    </row>
    <row r="11" spans="1:15" s="22" customFormat="1" ht="17.25" customHeight="1">
      <c r="A11" s="4"/>
      <c r="B11" s="73"/>
      <c r="C11" s="277"/>
      <c r="D11" s="472" t="s">
        <v>16</v>
      </c>
      <c r="E11" s="472"/>
      <c r="F11" s="236"/>
      <c r="G11" s="237" t="s">
        <v>53</v>
      </c>
      <c r="H11" s="183"/>
      <c r="I11" s="184">
        <v>1</v>
      </c>
      <c r="J11" s="185" t="str">
        <f t="shared" ref="J11:J25" si="0">IF(H11&gt;0,ROUND(H11*I11,0)," ")</f>
        <v xml:space="preserve"> </v>
      </c>
      <c r="K11" s="186" t="str">
        <f t="shared" ref="K11:K25" si="1">IF(H11&gt;0,ROUND(H11*I11/12,1)," ")</f>
        <v xml:space="preserve"> </v>
      </c>
      <c r="L11" s="444"/>
      <c r="M11" s="444"/>
      <c r="N11" s="445"/>
    </row>
    <row r="12" spans="1:15" s="22" customFormat="1" ht="21" customHeight="1">
      <c r="A12" s="4"/>
      <c r="B12" s="73"/>
      <c r="C12" s="277"/>
      <c r="D12" s="472" t="s">
        <v>18</v>
      </c>
      <c r="E12" s="472"/>
      <c r="F12" s="236"/>
      <c r="G12" s="237" t="s">
        <v>53</v>
      </c>
      <c r="H12" s="183"/>
      <c r="I12" s="184">
        <v>12</v>
      </c>
      <c r="J12" s="185" t="str">
        <f t="shared" si="0"/>
        <v xml:space="preserve"> </v>
      </c>
      <c r="K12" s="186" t="str">
        <f t="shared" si="1"/>
        <v xml:space="preserve"> </v>
      </c>
      <c r="L12" s="444"/>
      <c r="M12" s="444"/>
      <c r="N12" s="491"/>
    </row>
    <row r="13" spans="1:15" s="22" customFormat="1" ht="17.25" customHeight="1">
      <c r="A13" s="4"/>
      <c r="B13" s="73"/>
      <c r="C13" s="277"/>
      <c r="D13" s="472" t="s">
        <v>84</v>
      </c>
      <c r="E13" s="472"/>
      <c r="F13" s="236"/>
      <c r="G13" s="237" t="s">
        <v>52</v>
      </c>
      <c r="H13" s="183"/>
      <c r="I13" s="184">
        <v>12</v>
      </c>
      <c r="J13" s="185" t="str">
        <f t="shared" si="0"/>
        <v xml:space="preserve"> </v>
      </c>
      <c r="K13" s="186" t="str">
        <f t="shared" si="1"/>
        <v xml:space="preserve"> </v>
      </c>
      <c r="L13" s="444"/>
      <c r="M13" s="449"/>
      <c r="N13" s="450"/>
    </row>
    <row r="14" spans="1:15" s="22" customFormat="1" ht="50.25" customHeight="1">
      <c r="A14" s="4"/>
      <c r="B14" s="73"/>
      <c r="C14" s="277"/>
      <c r="D14" s="472" t="s">
        <v>63</v>
      </c>
      <c r="E14" s="472"/>
      <c r="F14" s="236"/>
      <c r="G14" s="237" t="s">
        <v>53</v>
      </c>
      <c r="H14" s="183"/>
      <c r="I14" s="184">
        <v>1</v>
      </c>
      <c r="J14" s="185" t="str">
        <f t="shared" si="0"/>
        <v xml:space="preserve"> </v>
      </c>
      <c r="K14" s="186" t="str">
        <f t="shared" si="1"/>
        <v xml:space="preserve"> </v>
      </c>
      <c r="L14" s="444" t="s">
        <v>153</v>
      </c>
      <c r="M14" s="526"/>
      <c r="N14" s="527"/>
    </row>
    <row r="15" spans="1:15" s="22" customFormat="1" ht="39" customHeight="1">
      <c r="A15" s="4"/>
      <c r="B15" s="73"/>
      <c r="C15" s="277"/>
      <c r="D15" s="472" t="s">
        <v>17</v>
      </c>
      <c r="E15" s="472"/>
      <c r="F15" s="236"/>
      <c r="G15" s="237" t="s">
        <v>53</v>
      </c>
      <c r="H15" s="183"/>
      <c r="I15" s="184">
        <v>1</v>
      </c>
      <c r="J15" s="185" t="str">
        <f t="shared" si="0"/>
        <v xml:space="preserve"> </v>
      </c>
      <c r="K15" s="186" t="str">
        <f t="shared" si="1"/>
        <v xml:space="preserve"> </v>
      </c>
      <c r="L15" s="474"/>
      <c r="M15" s="474"/>
      <c r="N15" s="491"/>
    </row>
    <row r="16" spans="1:15" s="22" customFormat="1" ht="19.5" customHeight="1">
      <c r="A16" s="4"/>
      <c r="B16" s="73"/>
      <c r="C16" s="277"/>
      <c r="D16" s="472" t="s">
        <v>66</v>
      </c>
      <c r="E16" s="472"/>
      <c r="F16" s="236"/>
      <c r="G16" s="237" t="s">
        <v>53</v>
      </c>
      <c r="H16" s="329">
        <f>IF(H6&gt;25000,H7/100*5,IF(H6&lt;17000,H7/100*3,H7/100*4))</f>
        <v>0</v>
      </c>
      <c r="I16" s="184">
        <v>1</v>
      </c>
      <c r="J16" s="185" t="str">
        <f t="shared" si="0"/>
        <v xml:space="preserve"> </v>
      </c>
      <c r="K16" s="186" t="str">
        <f t="shared" si="1"/>
        <v xml:space="preserve"> </v>
      </c>
      <c r="L16" s="444"/>
      <c r="M16" s="444"/>
      <c r="N16" s="445"/>
      <c r="O16" s="148"/>
    </row>
    <row r="17" spans="1:14" s="22" customFormat="1" ht="17.25" customHeight="1">
      <c r="A17" s="4"/>
      <c r="B17" s="73"/>
      <c r="C17" s="277"/>
      <c r="D17" s="472" t="s">
        <v>207</v>
      </c>
      <c r="E17" s="472"/>
      <c r="F17" s="236"/>
      <c r="G17" s="237" t="s">
        <v>53</v>
      </c>
      <c r="H17" s="329">
        <f>IF(H6&gt;25000,H7/100*9,IF(H6&lt;17000,H7/100*6,H7/100*7.5))</f>
        <v>0</v>
      </c>
      <c r="I17" s="184">
        <v>1</v>
      </c>
      <c r="J17" s="185" t="str">
        <f t="shared" si="0"/>
        <v xml:space="preserve"> </v>
      </c>
      <c r="K17" s="186" t="str">
        <f t="shared" si="1"/>
        <v xml:space="preserve"> </v>
      </c>
      <c r="L17" s="444"/>
      <c r="M17" s="444"/>
      <c r="N17" s="445"/>
    </row>
    <row r="18" spans="1:14" s="22" customFormat="1" ht="36.75" customHeight="1">
      <c r="A18" s="4"/>
      <c r="B18" s="73"/>
      <c r="C18" s="277"/>
      <c r="D18" s="472" t="s">
        <v>152</v>
      </c>
      <c r="E18" s="472"/>
      <c r="F18" s="236"/>
      <c r="G18" s="237" t="s">
        <v>53</v>
      </c>
      <c r="H18" s="183"/>
      <c r="I18" s="184">
        <v>1</v>
      </c>
      <c r="J18" s="185" t="str">
        <f t="shared" si="0"/>
        <v xml:space="preserve"> </v>
      </c>
      <c r="K18" s="186" t="str">
        <f t="shared" si="1"/>
        <v xml:space="preserve"> </v>
      </c>
      <c r="L18" s="444" t="s">
        <v>151</v>
      </c>
      <c r="M18" s="444"/>
      <c r="N18" s="445"/>
    </row>
    <row r="19" spans="1:14" s="22" customFormat="1" ht="18" customHeight="1">
      <c r="A19" s="4"/>
      <c r="B19" s="73"/>
      <c r="C19" s="277"/>
      <c r="D19" s="472" t="s">
        <v>19</v>
      </c>
      <c r="E19" s="472"/>
      <c r="F19" s="236"/>
      <c r="G19" s="237" t="s">
        <v>53</v>
      </c>
      <c r="H19" s="183"/>
      <c r="I19" s="184">
        <v>1</v>
      </c>
      <c r="J19" s="185" t="str">
        <f t="shared" si="0"/>
        <v xml:space="preserve"> </v>
      </c>
      <c r="K19" s="186" t="str">
        <f t="shared" si="1"/>
        <v xml:space="preserve"> </v>
      </c>
      <c r="L19" s="444"/>
      <c r="M19" s="444"/>
      <c r="N19" s="445"/>
    </row>
    <row r="20" spans="1:14" s="22" customFormat="1" ht="18" customHeight="1">
      <c r="A20" s="4"/>
      <c r="B20" s="73"/>
      <c r="C20" s="277"/>
      <c r="D20" s="472" t="s">
        <v>150</v>
      </c>
      <c r="E20" s="472"/>
      <c r="F20" s="236"/>
      <c r="G20" s="237" t="s">
        <v>53</v>
      </c>
      <c r="H20" s="183"/>
      <c r="I20" s="184">
        <v>1</v>
      </c>
      <c r="J20" s="185" t="str">
        <f>IF(H20&gt;0,ROUND(H20*I20,0)," ")</f>
        <v xml:space="preserve"> </v>
      </c>
      <c r="K20" s="186" t="str">
        <f>IF(H20&gt;0,ROUND(H20*I20/12,1)," ")</f>
        <v xml:space="preserve"> </v>
      </c>
      <c r="L20" s="444"/>
      <c r="M20" s="444"/>
      <c r="N20" s="445"/>
    </row>
    <row r="21" spans="1:14" s="22" customFormat="1" ht="29.25" customHeight="1">
      <c r="A21" s="4"/>
      <c r="B21" s="73"/>
      <c r="C21" s="277"/>
      <c r="D21" s="472" t="s">
        <v>147</v>
      </c>
      <c r="E21" s="472"/>
      <c r="F21" s="236"/>
      <c r="G21" s="237" t="s">
        <v>53</v>
      </c>
      <c r="H21" s="183"/>
      <c r="I21" s="184">
        <v>1</v>
      </c>
      <c r="J21" s="185" t="str">
        <f t="shared" si="0"/>
        <v xml:space="preserve"> </v>
      </c>
      <c r="K21" s="186" t="str">
        <f t="shared" si="1"/>
        <v xml:space="preserve"> </v>
      </c>
      <c r="L21" s="444"/>
      <c r="M21" s="444"/>
      <c r="N21" s="445"/>
    </row>
    <row r="22" spans="1:14" s="22" customFormat="1" ht="19.5" customHeight="1">
      <c r="A22" s="4"/>
      <c r="B22" s="73"/>
      <c r="C22" s="277"/>
      <c r="D22" s="472" t="s">
        <v>199</v>
      </c>
      <c r="E22" s="472"/>
      <c r="F22" s="236"/>
      <c r="G22" s="237" t="s">
        <v>53</v>
      </c>
      <c r="H22" s="183"/>
      <c r="I22" s="184">
        <v>1</v>
      </c>
      <c r="J22" s="185" t="str">
        <f t="shared" si="0"/>
        <v xml:space="preserve"> </v>
      </c>
      <c r="K22" s="186" t="str">
        <f t="shared" si="1"/>
        <v xml:space="preserve"> </v>
      </c>
      <c r="L22" s="444"/>
      <c r="M22" s="444"/>
      <c r="N22" s="445"/>
    </row>
    <row r="23" spans="1:14" s="22" customFormat="1" ht="19.5" customHeight="1">
      <c r="A23" s="4"/>
      <c r="B23" s="73"/>
      <c r="C23" s="277"/>
      <c r="D23" s="472" t="s">
        <v>36</v>
      </c>
      <c r="E23" s="472"/>
      <c r="F23" s="236"/>
      <c r="G23" s="237" t="s">
        <v>52</v>
      </c>
      <c r="H23" s="183"/>
      <c r="I23" s="184">
        <v>1</v>
      </c>
      <c r="J23" s="185" t="str">
        <f t="shared" si="0"/>
        <v xml:space="preserve"> </v>
      </c>
      <c r="K23" s="186" t="str">
        <f t="shared" si="1"/>
        <v xml:space="preserve"> </v>
      </c>
      <c r="L23" s="444"/>
      <c r="M23" s="444"/>
      <c r="N23" s="445"/>
    </row>
    <row r="24" spans="1:14" s="22" customFormat="1" ht="19.5" customHeight="1">
      <c r="A24" s="4"/>
      <c r="B24" s="73"/>
      <c r="C24" s="277"/>
      <c r="D24" s="472" t="s">
        <v>65</v>
      </c>
      <c r="E24" s="472"/>
      <c r="F24" s="236"/>
      <c r="G24" s="237" t="s">
        <v>53</v>
      </c>
      <c r="H24" s="329">
        <f>H6/100*10</f>
        <v>0</v>
      </c>
      <c r="I24" s="184">
        <v>1</v>
      </c>
      <c r="J24" s="185" t="str">
        <f t="shared" si="0"/>
        <v xml:space="preserve"> </v>
      </c>
      <c r="K24" s="186" t="str">
        <f t="shared" si="1"/>
        <v xml:space="preserve"> </v>
      </c>
      <c r="L24" s="444" t="s">
        <v>86</v>
      </c>
      <c r="M24" s="444"/>
      <c r="N24" s="445"/>
    </row>
    <row r="25" spans="1:14" s="22" customFormat="1" ht="19.5" customHeight="1">
      <c r="A25" s="4"/>
      <c r="B25" s="73"/>
      <c r="C25" s="277"/>
      <c r="D25" s="472" t="s">
        <v>85</v>
      </c>
      <c r="E25" s="472"/>
      <c r="F25" s="236"/>
      <c r="G25" s="237" t="s">
        <v>53</v>
      </c>
      <c r="H25" s="329">
        <f>H6/100*2/10000*H7</f>
        <v>0</v>
      </c>
      <c r="I25" s="184">
        <v>1</v>
      </c>
      <c r="J25" s="185" t="str">
        <f t="shared" si="0"/>
        <v xml:space="preserve"> </v>
      </c>
      <c r="K25" s="186" t="str">
        <f t="shared" si="1"/>
        <v xml:space="preserve"> </v>
      </c>
      <c r="L25" s="444" t="s">
        <v>87</v>
      </c>
      <c r="M25" s="444"/>
      <c r="N25" s="445"/>
    </row>
    <row r="26" spans="1:14" s="22" customFormat="1" ht="19.5" customHeight="1">
      <c r="A26" s="8"/>
      <c r="B26" s="74"/>
      <c r="C26" s="280"/>
      <c r="D26" s="473" t="s">
        <v>64</v>
      </c>
      <c r="E26" s="474"/>
      <c r="F26" s="474"/>
      <c r="G26" s="474"/>
      <c r="H26" s="185"/>
      <c r="I26" s="188"/>
      <c r="J26" s="189">
        <f>ROUNDUP(SUM(J11:J25),0)</f>
        <v>0</v>
      </c>
      <c r="K26" s="189">
        <f>SUM(K10:K25)</f>
        <v>0</v>
      </c>
      <c r="L26" s="444"/>
      <c r="M26" s="449"/>
      <c r="N26" s="450"/>
    </row>
    <row r="27" spans="1:14" ht="42" customHeight="1">
      <c r="A27" s="8"/>
      <c r="B27" s="74"/>
      <c r="C27" s="284" t="s">
        <v>68</v>
      </c>
      <c r="D27" s="245"/>
      <c r="E27" s="245"/>
      <c r="F27" s="246"/>
      <c r="G27" s="246"/>
      <c r="H27" s="247"/>
      <c r="I27" s="188"/>
      <c r="J27" s="204"/>
      <c r="K27" s="205" t="s">
        <v>3</v>
      </c>
      <c r="L27" s="444"/>
      <c r="M27" s="449"/>
      <c r="N27" s="450"/>
    </row>
    <row r="28" spans="1:14" s="11" customFormat="1" ht="13">
      <c r="A28" s="8"/>
      <c r="B28" s="74"/>
      <c r="C28" s="212"/>
      <c r="D28" s="470" t="s">
        <v>105</v>
      </c>
      <c r="E28" s="470"/>
      <c r="F28" s="470"/>
      <c r="G28" s="470"/>
      <c r="H28" s="470"/>
      <c r="I28" s="470"/>
      <c r="J28" s="470"/>
      <c r="K28" s="206">
        <f>SUMIF(G$10:G$25,"a",K$10:K$25)</f>
        <v>0</v>
      </c>
      <c r="L28" s="446"/>
      <c r="M28" s="487"/>
      <c r="N28" s="500"/>
    </row>
    <row r="29" spans="1:14" s="11" customFormat="1" ht="19.5" customHeight="1">
      <c r="A29" s="8"/>
      <c r="B29" s="74"/>
      <c r="C29" s="212"/>
      <c r="D29" s="470" t="s">
        <v>106</v>
      </c>
      <c r="E29" s="470"/>
      <c r="F29" s="470"/>
      <c r="G29" s="470"/>
      <c r="H29" s="470"/>
      <c r="I29" s="470"/>
      <c r="J29" s="470"/>
      <c r="K29" s="206">
        <f>SUMIF(G$10:G$25,"b",K$10:K$25)</f>
        <v>0</v>
      </c>
      <c r="L29" s="446"/>
      <c r="M29" s="487"/>
      <c r="N29" s="500"/>
    </row>
    <row r="30" spans="1:14" s="11" customFormat="1" ht="19.5" customHeight="1">
      <c r="A30" s="8"/>
      <c r="B30" s="74"/>
      <c r="C30" s="212"/>
      <c r="D30" s="470" t="s">
        <v>107</v>
      </c>
      <c r="E30" s="470"/>
      <c r="F30" s="470"/>
      <c r="G30" s="470"/>
      <c r="H30" s="470"/>
      <c r="I30" s="470"/>
      <c r="J30" s="470"/>
      <c r="K30" s="206">
        <f>SUMIF(G$10:G$25,"c",K$10:K$25)</f>
        <v>0</v>
      </c>
      <c r="L30" s="446"/>
      <c r="M30" s="487"/>
      <c r="N30" s="500"/>
    </row>
    <row r="31" spans="1:14" s="11" customFormat="1" ht="19.5" customHeight="1">
      <c r="A31" s="8"/>
      <c r="B31" s="74"/>
      <c r="C31" s="212"/>
      <c r="D31" s="469" t="s">
        <v>108</v>
      </c>
      <c r="E31" s="469"/>
      <c r="F31" s="469"/>
      <c r="G31" s="469"/>
      <c r="H31" s="469"/>
      <c r="I31" s="469"/>
      <c r="J31" s="469"/>
      <c r="K31" s="206">
        <f>(SUMIF(G$10:G25,"",K$10:K25))</f>
        <v>0</v>
      </c>
      <c r="L31" s="446"/>
      <c r="M31" s="487"/>
      <c r="N31" s="500"/>
    </row>
    <row r="32" spans="1:14" s="11" customFormat="1" ht="19.5" customHeight="1">
      <c r="A32" s="8"/>
      <c r="B32" s="74"/>
      <c r="C32" s="286"/>
      <c r="D32" s="488" t="s">
        <v>20</v>
      </c>
      <c r="E32" s="488"/>
      <c r="F32" s="488"/>
      <c r="G32" s="488"/>
      <c r="H32" s="488"/>
      <c r="I32" s="249"/>
      <c r="J32" s="250">
        <f>K32*12</f>
        <v>0</v>
      </c>
      <c r="K32" s="250">
        <f>SUM(K28:K31)</f>
        <v>0</v>
      </c>
      <c r="L32" s="446"/>
      <c r="M32" s="487"/>
      <c r="N32" s="500"/>
    </row>
    <row r="33" spans="1:14" ht="19.5" customHeight="1" thickBot="1">
      <c r="A33" s="4"/>
      <c r="B33" s="5"/>
      <c r="C33" s="304"/>
      <c r="D33" s="330"/>
      <c r="E33" s="330"/>
      <c r="F33" s="331"/>
      <c r="G33" s="331"/>
      <c r="H33" s="330"/>
      <c r="I33" s="332"/>
      <c r="J33" s="330"/>
      <c r="K33" s="330"/>
      <c r="L33" s="458"/>
      <c r="M33" s="498"/>
      <c r="N33" s="499"/>
    </row>
    <row r="34" spans="1:14">
      <c r="A34" s="14"/>
      <c r="B34" s="12"/>
      <c r="C34" s="15"/>
      <c r="D34" s="16"/>
      <c r="E34" s="16"/>
      <c r="F34" s="24"/>
      <c r="G34" s="24"/>
      <c r="H34" s="17"/>
      <c r="I34" s="40"/>
      <c r="J34" s="18"/>
      <c r="K34" s="19"/>
      <c r="L34" s="15"/>
      <c r="M34" s="509"/>
      <c r="N34" s="510"/>
    </row>
    <row r="35" spans="1:14">
      <c r="A35" s="13"/>
      <c r="B35" s="13"/>
      <c r="C35" s="13"/>
      <c r="D35" s="13"/>
      <c r="E35" s="13"/>
      <c r="F35" s="25"/>
      <c r="G35" s="25"/>
      <c r="H35" s="20"/>
      <c r="I35" s="41"/>
      <c r="J35" s="21"/>
      <c r="K35" s="13"/>
      <c r="L35" s="43"/>
      <c r="M35" s="509"/>
      <c r="N35" s="510"/>
    </row>
    <row r="36" spans="1:14">
      <c r="A36" s="13"/>
      <c r="B36" s="13"/>
      <c r="C36" s="13"/>
      <c r="D36" s="13"/>
      <c r="E36" s="13"/>
      <c r="F36" s="25"/>
      <c r="G36" s="25"/>
      <c r="H36" s="20"/>
      <c r="I36" s="41"/>
      <c r="J36" s="21"/>
      <c r="K36" s="13"/>
      <c r="L36" s="43"/>
      <c r="M36" s="509"/>
      <c r="N36" s="510"/>
    </row>
    <row r="37" spans="1:14">
      <c r="A37" s="13"/>
      <c r="B37" s="13"/>
      <c r="C37" s="13"/>
      <c r="D37" s="13"/>
      <c r="E37" s="13"/>
      <c r="F37" s="25"/>
      <c r="G37" s="25"/>
      <c r="H37" s="20"/>
      <c r="I37" s="41"/>
      <c r="J37" s="21"/>
      <c r="K37" s="13"/>
      <c r="L37" s="43"/>
      <c r="M37" s="509"/>
      <c r="N37" s="510"/>
    </row>
    <row r="38" spans="1:14">
      <c r="A38" s="13"/>
      <c r="B38" s="13"/>
      <c r="C38" s="13"/>
      <c r="D38" s="13"/>
      <c r="E38" s="13"/>
      <c r="F38" s="25"/>
      <c r="G38" s="25"/>
      <c r="H38" s="20"/>
      <c r="I38" s="41"/>
      <c r="J38" s="21"/>
      <c r="K38" s="13"/>
      <c r="L38" s="43"/>
    </row>
    <row r="39" spans="1:14">
      <c r="A39" s="13"/>
      <c r="B39" s="13"/>
      <c r="C39" s="13"/>
      <c r="D39" s="13"/>
      <c r="E39" s="13"/>
      <c r="F39" s="25"/>
      <c r="G39" s="25"/>
      <c r="H39" s="20"/>
      <c r="I39" s="41"/>
      <c r="J39" s="21"/>
      <c r="K39" s="13"/>
      <c r="L39" s="43"/>
    </row>
    <row r="40" spans="1:14">
      <c r="A40" s="13"/>
      <c r="B40" s="13"/>
      <c r="C40" s="13"/>
      <c r="D40" s="13"/>
      <c r="E40" s="13"/>
      <c r="F40" s="25"/>
      <c r="G40" s="25"/>
      <c r="H40" s="20"/>
      <c r="I40" s="41"/>
      <c r="J40" s="21"/>
      <c r="K40" s="13"/>
      <c r="L40" s="43"/>
    </row>
    <row r="41" spans="1:14" s="13" customFormat="1">
      <c r="F41" s="25"/>
      <c r="G41" s="25"/>
      <c r="H41" s="20"/>
      <c r="I41" s="41"/>
      <c r="J41" s="21"/>
      <c r="L41" s="43"/>
      <c r="M41" s="43"/>
      <c r="N41" s="20"/>
    </row>
    <row r="42" spans="1:14">
      <c r="F42" s="25"/>
      <c r="G42" s="25"/>
    </row>
    <row r="43" spans="1:14">
      <c r="F43" s="25"/>
      <c r="G43" s="25"/>
    </row>
    <row r="44" spans="1:14">
      <c r="F44" s="25"/>
      <c r="G44" s="25"/>
    </row>
  </sheetData>
  <sheetProtection sheet="1" objects="1" scenarios="1"/>
  <mergeCells count="65">
    <mergeCell ref="B1:L1"/>
    <mergeCell ref="C2:D2"/>
    <mergeCell ref="E2:G2"/>
    <mergeCell ref="L2:N2"/>
    <mergeCell ref="C3:D3"/>
    <mergeCell ref="L3:N3"/>
    <mergeCell ref="O4:O5"/>
    <mergeCell ref="C5:E5"/>
    <mergeCell ref="L5:N5"/>
    <mergeCell ref="D9:E9"/>
    <mergeCell ref="D4:E4"/>
    <mergeCell ref="L4:N4"/>
    <mergeCell ref="L6:N6"/>
    <mergeCell ref="L7:N7"/>
    <mergeCell ref="L8:N8"/>
    <mergeCell ref="L9:N9"/>
    <mergeCell ref="D10:E10"/>
    <mergeCell ref="L10:N10"/>
    <mergeCell ref="D11:E11"/>
    <mergeCell ref="L11:N11"/>
    <mergeCell ref="D12:E12"/>
    <mergeCell ref="L12:N12"/>
    <mergeCell ref="D24:E24"/>
    <mergeCell ref="L24:N24"/>
    <mergeCell ref="D23:E23"/>
    <mergeCell ref="L23:N23"/>
    <mergeCell ref="D14:E14"/>
    <mergeCell ref="L14:N15"/>
    <mergeCell ref="D15:E15"/>
    <mergeCell ref="D21:E21"/>
    <mergeCell ref="D13:E13"/>
    <mergeCell ref="L13:N13"/>
    <mergeCell ref="D22:E22"/>
    <mergeCell ref="L22:N22"/>
    <mergeCell ref="L21:N21"/>
    <mergeCell ref="D20:E20"/>
    <mergeCell ref="L20:N20"/>
    <mergeCell ref="D16:E16"/>
    <mergeCell ref="L16:N16"/>
    <mergeCell ref="L18:N18"/>
    <mergeCell ref="D19:E19"/>
    <mergeCell ref="L19:N19"/>
    <mergeCell ref="D17:E17"/>
    <mergeCell ref="L17:N17"/>
    <mergeCell ref="D18:E18"/>
    <mergeCell ref="D25:E25"/>
    <mergeCell ref="L25:N25"/>
    <mergeCell ref="L27:N27"/>
    <mergeCell ref="D28:J28"/>
    <mergeCell ref="L28:N28"/>
    <mergeCell ref="D26:G26"/>
    <mergeCell ref="L26:N26"/>
    <mergeCell ref="D30:J30"/>
    <mergeCell ref="L30:N30"/>
    <mergeCell ref="D31:J31"/>
    <mergeCell ref="L31:N31"/>
    <mergeCell ref="D29:J29"/>
    <mergeCell ref="L29:N29"/>
    <mergeCell ref="M37:N37"/>
    <mergeCell ref="D32:H32"/>
    <mergeCell ref="L32:N32"/>
    <mergeCell ref="L33:N33"/>
    <mergeCell ref="M34:N34"/>
    <mergeCell ref="M35:N35"/>
    <mergeCell ref="M36:N36"/>
  </mergeCells>
  <printOptions gridLines="1"/>
  <pageMargins left="0.70866141732283472" right="0.39370078740157483" top="0.86614173228346458" bottom="0.78740157480314965" header="0.39370078740157483" footer="0.39370078740157483"/>
  <pageSetup paperSize="9" scale="71" fitToHeight="2" orientation="portrait"/>
  <headerFooter alignWithMargins="0">
    <oddHeader>&amp;C&amp;"Arial,Fett"&amp;20&amp;F, &amp;A</oddHeader>
    <oddFooter>&amp;LSeite &amp;P von &amp;N&amp;8
Ausgedruckt am &amp;D&amp;C&amp;8
&amp;R&amp;8Autor der Vorlage: Plusminus Basel</oddFooter>
  </headerFooter>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A0FDC1EF176014E845E9F54CA3642F8" ma:contentTypeVersion="0" ma:contentTypeDescription="Ein neues Dokument erstellen." ma:contentTypeScope="" ma:versionID="145d731639aeae1d5c3e25ebc554bc97">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184F92-D7FA-4538-B0E1-7E5B866E7206}"/>
</file>

<file path=customXml/itemProps2.xml><?xml version="1.0" encoding="utf-8"?>
<ds:datastoreItem xmlns:ds="http://schemas.openxmlformats.org/officeDocument/2006/customXml" ds:itemID="{F47AEBD7-5732-47D4-9F4F-F7E74177C5FF}"/>
</file>

<file path=customXml/itemProps3.xml><?xml version="1.0" encoding="utf-8"?>
<ds:datastoreItem xmlns:ds="http://schemas.openxmlformats.org/officeDocument/2006/customXml" ds:itemID="{7BC59AAE-9962-455A-8CBE-BDB3549A6A77}"/>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7</vt:i4>
      </vt:variant>
    </vt:vector>
  </HeadingPairs>
  <TitlesOfParts>
    <vt:vector size="7" baseType="lpstr">
      <vt:lpstr>Hauptblatt</vt:lpstr>
      <vt:lpstr>Partnerin</vt:lpstr>
      <vt:lpstr>Partner</vt:lpstr>
      <vt:lpstr>Kinder</vt:lpstr>
      <vt:lpstr>Wohnen</vt:lpstr>
      <vt:lpstr>Motorfahrzeug1</vt:lpstr>
      <vt:lpstr>Motorfahrzeug2</vt:lpstr>
    </vt:vector>
  </TitlesOfParts>
  <Company>Plusminus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creator>Michael Claussen</dc:creator>
  <cp:lastModifiedBy>Res Staudenmann</cp:lastModifiedBy>
  <cp:lastPrinted>2015-01-27T14:19:01Z</cp:lastPrinted>
  <dcterms:created xsi:type="dcterms:W3CDTF">2003-08-06T09:32:36Z</dcterms:created>
  <dcterms:modified xsi:type="dcterms:W3CDTF">2015-07-15T10:53:04Z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0x010100FA0FDC1EF176014E845E9F54CA3642F8</vt:lpwstr>
  </property>
</Properties>
</file>